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firstSheet="2" activeTab="2"/>
  </bookViews>
  <sheets>
    <sheet name="Foglio1" sheetId="1" state="hidden" r:id="rId1"/>
    <sheet name="Base per figure" sheetId="2" state="hidden" r:id="rId2"/>
    <sheet name="Fig. IS.UV.2.1" sheetId="3" r:id="rId3"/>
    <sheet name="Fig. IS.UV.2.2" sheetId="4" r:id="rId4"/>
    <sheet name="Fig. IS.UV.2.3" sheetId="5" r:id="rId5"/>
    <sheet name="Fig. IS.UV.2.4" sheetId="6" r:id="rId6"/>
    <sheet name="Fig. IS.UV.2.5" sheetId="7" r:id="rId7"/>
    <sheet name="Fig. IS.UV.2.6" sheetId="8" r:id="rId8"/>
    <sheet name="Fig. IS.UV.2.7" sheetId="9" r:id="rId9"/>
    <sheet name="Fig. IS.UV.2.8" sheetId="10" r:id="rId10"/>
    <sheet name="Base dati" sheetId="11" state="hidden" r:id="rId11"/>
    <sheet name="Base dati 2" sheetId="12" state="hidden" r:id="rId12"/>
  </sheets>
  <calcPr calcId="145621"/>
</workbook>
</file>

<file path=xl/calcChain.xml><?xml version="1.0" encoding="utf-8"?>
<calcChain xmlns="http://schemas.openxmlformats.org/spreadsheetml/2006/main">
  <c r="M62" i="2" l="1"/>
  <c r="I62" i="2"/>
  <c r="E62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P59" i="2"/>
  <c r="P62" i="2" s="1"/>
  <c r="O59" i="2"/>
  <c r="O62" i="2" s="1"/>
  <c r="N59" i="2"/>
  <c r="N62" i="2" s="1"/>
  <c r="M59" i="2"/>
  <c r="L59" i="2"/>
  <c r="L62" i="2" s="1"/>
  <c r="K59" i="2"/>
  <c r="K62" i="2" s="1"/>
  <c r="J59" i="2"/>
  <c r="J62" i="2" s="1"/>
  <c r="I59" i="2"/>
  <c r="H59" i="2"/>
  <c r="H62" i="2" s="1"/>
  <c r="G59" i="2"/>
  <c r="G62" i="2" s="1"/>
  <c r="F59" i="2"/>
  <c r="F62" i="2" s="1"/>
  <c r="E59" i="2"/>
  <c r="D59" i="2"/>
  <c r="D62" i="2" s="1"/>
  <c r="C59" i="2"/>
  <c r="C62" i="2" s="1"/>
  <c r="B59" i="2"/>
  <c r="B62" i="2" s="1"/>
  <c r="D54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P51" i="2"/>
  <c r="P54" i="2" s="1"/>
  <c r="O51" i="2"/>
  <c r="O54" i="2" s="1"/>
  <c r="N51" i="2"/>
  <c r="N54" i="2" s="1"/>
  <c r="M51" i="2"/>
  <c r="L51" i="2"/>
  <c r="L54" i="2" s="1"/>
  <c r="K51" i="2"/>
  <c r="K54" i="2" s="1"/>
  <c r="J51" i="2"/>
  <c r="J54" i="2" s="1"/>
  <c r="I51" i="2"/>
  <c r="H51" i="2"/>
  <c r="H54" i="2" s="1"/>
  <c r="G51" i="2"/>
  <c r="G54" i="2" s="1"/>
  <c r="F51" i="2"/>
  <c r="F54" i="2" s="1"/>
  <c r="E51" i="2"/>
  <c r="D51" i="2"/>
  <c r="C51" i="2"/>
  <c r="C54" i="2" s="1"/>
  <c r="B51" i="2"/>
  <c r="B54" i="2" s="1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P44" i="2"/>
  <c r="O44" i="2"/>
  <c r="N44" i="2"/>
  <c r="M44" i="2"/>
  <c r="M46" i="2" s="1"/>
  <c r="L44" i="2"/>
  <c r="K44" i="2"/>
  <c r="K46" i="2" s="1"/>
  <c r="J44" i="2"/>
  <c r="I44" i="2"/>
  <c r="I46" i="2" s="1"/>
  <c r="H44" i="2"/>
  <c r="G44" i="2"/>
  <c r="G46" i="2" s="1"/>
  <c r="F44" i="2"/>
  <c r="E44" i="2"/>
  <c r="E46" i="2" s="1"/>
  <c r="D44" i="2"/>
  <c r="C44" i="2"/>
  <c r="C46" i="2" s="1"/>
  <c r="B44" i="2"/>
  <c r="P43" i="2"/>
  <c r="P46" i="2" s="1"/>
  <c r="O43" i="2"/>
  <c r="N43" i="2"/>
  <c r="M43" i="2"/>
  <c r="L43" i="2"/>
  <c r="L46" i="2" s="1"/>
  <c r="K43" i="2"/>
  <c r="J43" i="2"/>
  <c r="I43" i="2"/>
  <c r="H43" i="2"/>
  <c r="H46" i="2" s="1"/>
  <c r="G43" i="2"/>
  <c r="F43" i="2"/>
  <c r="E43" i="2"/>
  <c r="D43" i="2"/>
  <c r="D46" i="2" s="1"/>
  <c r="C43" i="2"/>
  <c r="B43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P36" i="2"/>
  <c r="O36" i="2"/>
  <c r="N36" i="2"/>
  <c r="M36" i="2"/>
  <c r="L36" i="2"/>
  <c r="K36" i="2"/>
  <c r="J36" i="2"/>
  <c r="I36" i="2"/>
  <c r="I38" i="2" s="1"/>
  <c r="H36" i="2"/>
  <c r="G36" i="2"/>
  <c r="F36" i="2"/>
  <c r="E36" i="2"/>
  <c r="D36" i="2"/>
  <c r="C36" i="2"/>
  <c r="B36" i="2"/>
  <c r="P35" i="2"/>
  <c r="P38" i="2" s="1"/>
  <c r="O35" i="2"/>
  <c r="N35" i="2"/>
  <c r="M35" i="2"/>
  <c r="M38" i="2" s="1"/>
  <c r="L35" i="2"/>
  <c r="L38" i="2" s="1"/>
  <c r="K35" i="2"/>
  <c r="K38" i="2" s="1"/>
  <c r="J35" i="2"/>
  <c r="I35" i="2"/>
  <c r="H35" i="2"/>
  <c r="H38" i="2" s="1"/>
  <c r="G35" i="2"/>
  <c r="G38" i="2" s="1"/>
  <c r="F35" i="2"/>
  <c r="E35" i="2"/>
  <c r="E38" i="2" s="1"/>
  <c r="D35" i="2"/>
  <c r="D38" i="2" s="1"/>
  <c r="C35" i="2"/>
  <c r="C38" i="2" s="1"/>
  <c r="B35" i="2"/>
  <c r="P45" i="12"/>
  <c r="P100" i="12" s="1"/>
  <c r="O45" i="12"/>
  <c r="N45" i="12"/>
  <c r="N98" i="12" s="1"/>
  <c r="J45" i="12"/>
  <c r="J99" i="12" s="1"/>
  <c r="I45" i="12"/>
  <c r="H45" i="12"/>
  <c r="D45" i="12"/>
  <c r="D99" i="12" s="1"/>
  <c r="C45" i="12"/>
  <c r="B45" i="12"/>
  <c r="B98" i="12" s="1"/>
  <c r="M44" i="12"/>
  <c r="L44" i="12"/>
  <c r="K44" i="12"/>
  <c r="G44" i="12"/>
  <c r="S44" i="12" s="1"/>
  <c r="F44" i="12"/>
  <c r="E44" i="12"/>
  <c r="Q44" i="12" s="1"/>
  <c r="M43" i="12"/>
  <c r="L43" i="12"/>
  <c r="L155" i="12" s="1"/>
  <c r="K43" i="12"/>
  <c r="G43" i="12"/>
  <c r="S43" i="12" s="1"/>
  <c r="F43" i="12"/>
  <c r="R43" i="12" s="1"/>
  <c r="R155" i="12" s="1"/>
  <c r="E43" i="12"/>
  <c r="Q43" i="12" s="1"/>
  <c r="Q155" i="12" s="1"/>
  <c r="M42" i="12"/>
  <c r="M45" i="12" s="1"/>
  <c r="L42" i="12"/>
  <c r="K42" i="12"/>
  <c r="K45" i="12" s="1"/>
  <c r="G42" i="12"/>
  <c r="G45" i="12" s="1"/>
  <c r="F42" i="12"/>
  <c r="F45" i="12" s="1"/>
  <c r="E42" i="12"/>
  <c r="E45" i="12" s="1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P28" i="2"/>
  <c r="O28" i="2"/>
  <c r="N28" i="2"/>
  <c r="M28" i="2"/>
  <c r="M30" i="2" s="1"/>
  <c r="L28" i="2"/>
  <c r="K28" i="2"/>
  <c r="K30" i="2" s="1"/>
  <c r="J28" i="2"/>
  <c r="I28" i="2"/>
  <c r="I30" i="2" s="1"/>
  <c r="H28" i="2"/>
  <c r="G28" i="2"/>
  <c r="G30" i="2" s="1"/>
  <c r="F28" i="2"/>
  <c r="E28" i="2"/>
  <c r="E30" i="2" s="1"/>
  <c r="D28" i="2"/>
  <c r="C28" i="2"/>
  <c r="C30" i="2" s="1"/>
  <c r="B28" i="2"/>
  <c r="P27" i="2"/>
  <c r="P30" i="2" s="1"/>
  <c r="O27" i="2"/>
  <c r="N27" i="2"/>
  <c r="M27" i="2"/>
  <c r="L27" i="2"/>
  <c r="L30" i="2" s="1"/>
  <c r="K27" i="2"/>
  <c r="J27" i="2"/>
  <c r="I27" i="2"/>
  <c r="H27" i="2"/>
  <c r="H30" i="2" s="1"/>
  <c r="G27" i="2"/>
  <c r="F27" i="2"/>
  <c r="E27" i="2"/>
  <c r="D27" i="2"/>
  <c r="D30" i="2" s="1"/>
  <c r="C27" i="2"/>
  <c r="B27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P19" i="2"/>
  <c r="P22" i="2" s="1"/>
  <c r="O19" i="2"/>
  <c r="N19" i="2"/>
  <c r="M19" i="2"/>
  <c r="L19" i="2"/>
  <c r="L22" i="2" s="1"/>
  <c r="K19" i="2"/>
  <c r="J19" i="2"/>
  <c r="I19" i="2"/>
  <c r="H19" i="2"/>
  <c r="H22" i="2" s="1"/>
  <c r="G19" i="2"/>
  <c r="F19" i="2"/>
  <c r="E19" i="2"/>
  <c r="D19" i="2"/>
  <c r="D22" i="2" s="1"/>
  <c r="C19" i="2"/>
  <c r="B19" i="2"/>
  <c r="O11" i="2"/>
  <c r="P11" i="2"/>
  <c r="O12" i="2"/>
  <c r="P12" i="2"/>
  <c r="O13" i="2"/>
  <c r="P13" i="2"/>
  <c r="N12" i="2"/>
  <c r="N13" i="2"/>
  <c r="N11" i="2"/>
  <c r="J11" i="2"/>
  <c r="K11" i="2"/>
  <c r="L11" i="2"/>
  <c r="M11" i="2"/>
  <c r="J12" i="2"/>
  <c r="K12" i="2"/>
  <c r="L12" i="2"/>
  <c r="M12" i="2"/>
  <c r="J13" i="2"/>
  <c r="K13" i="2"/>
  <c r="L13" i="2"/>
  <c r="M13" i="2"/>
  <c r="I12" i="2"/>
  <c r="I13" i="2"/>
  <c r="I11" i="2"/>
  <c r="H11" i="2"/>
  <c r="H12" i="2"/>
  <c r="H13" i="2"/>
  <c r="G11" i="2"/>
  <c r="G12" i="2"/>
  <c r="G13" i="2"/>
  <c r="E11" i="2"/>
  <c r="F11" i="2"/>
  <c r="E12" i="2"/>
  <c r="F12" i="2"/>
  <c r="E13" i="2"/>
  <c r="F13" i="2"/>
  <c r="D12" i="2"/>
  <c r="D13" i="2"/>
  <c r="D11" i="2"/>
  <c r="K156" i="12"/>
  <c r="E155" i="12"/>
  <c r="F149" i="12"/>
  <c r="M148" i="12"/>
  <c r="K148" i="12"/>
  <c r="L147" i="12"/>
  <c r="G147" i="12"/>
  <c r="F146" i="12"/>
  <c r="E146" i="12"/>
  <c r="M140" i="12"/>
  <c r="K140" i="12"/>
  <c r="G139" i="12"/>
  <c r="G132" i="12"/>
  <c r="G131" i="12"/>
  <c r="L130" i="12"/>
  <c r="E130" i="12"/>
  <c r="Q124" i="12"/>
  <c r="M124" i="12"/>
  <c r="Q123" i="12"/>
  <c r="K123" i="12"/>
  <c r="L122" i="12"/>
  <c r="K122" i="12"/>
  <c r="P109" i="12"/>
  <c r="O109" i="12"/>
  <c r="N109" i="12"/>
  <c r="J109" i="12"/>
  <c r="I109" i="12"/>
  <c r="H109" i="12"/>
  <c r="D109" i="12"/>
  <c r="C109" i="12"/>
  <c r="B109" i="12"/>
  <c r="O100" i="12"/>
  <c r="H100" i="12"/>
  <c r="D100" i="12"/>
  <c r="C100" i="12"/>
  <c r="P99" i="12"/>
  <c r="H99" i="12"/>
  <c r="O98" i="12"/>
  <c r="O101" i="12" s="1"/>
  <c r="H98" i="12"/>
  <c r="H101" i="12" s="1"/>
  <c r="C98" i="12"/>
  <c r="O92" i="12"/>
  <c r="J92" i="12"/>
  <c r="I92" i="12"/>
  <c r="M91" i="12"/>
  <c r="I91" i="12"/>
  <c r="H91" i="12"/>
  <c r="C91" i="12"/>
  <c r="N90" i="12"/>
  <c r="I90" i="12"/>
  <c r="I93" i="12" s="1"/>
  <c r="C90" i="12"/>
  <c r="N84" i="12"/>
  <c r="J84" i="12"/>
  <c r="I84" i="12"/>
  <c r="G84" i="12"/>
  <c r="C84" i="12"/>
  <c r="B84" i="12"/>
  <c r="BZ83" i="12"/>
  <c r="BY83" i="12"/>
  <c r="BX83" i="12"/>
  <c r="N83" i="12"/>
  <c r="J83" i="12"/>
  <c r="H83" i="12"/>
  <c r="D83" i="12"/>
  <c r="C83" i="12"/>
  <c r="B83" i="12"/>
  <c r="BZ82" i="12"/>
  <c r="BY82" i="12"/>
  <c r="BX82" i="12"/>
  <c r="P82" i="12"/>
  <c r="O82" i="12"/>
  <c r="I82" i="12"/>
  <c r="I85" i="12" s="1"/>
  <c r="D82" i="12"/>
  <c r="D85" i="12" s="1"/>
  <c r="BZ81" i="12"/>
  <c r="BY81" i="12"/>
  <c r="BX81" i="12"/>
  <c r="CV80" i="12"/>
  <c r="BZ80" i="12"/>
  <c r="BY80" i="12"/>
  <c r="BX80" i="12"/>
  <c r="BZ79" i="12"/>
  <c r="BY79" i="12"/>
  <c r="BX79" i="12"/>
  <c r="BZ78" i="12"/>
  <c r="BY78" i="12"/>
  <c r="BX78" i="12"/>
  <c r="BZ77" i="12"/>
  <c r="BY77" i="12"/>
  <c r="BX77" i="12"/>
  <c r="BZ76" i="12"/>
  <c r="BY76" i="12"/>
  <c r="BX76" i="12"/>
  <c r="O76" i="12"/>
  <c r="N76" i="12"/>
  <c r="H76" i="12"/>
  <c r="D76" i="12"/>
  <c r="C76" i="12"/>
  <c r="B76" i="12"/>
  <c r="BZ75" i="12"/>
  <c r="BY75" i="12"/>
  <c r="BX75" i="12"/>
  <c r="O75" i="12"/>
  <c r="I75" i="12"/>
  <c r="H75" i="12"/>
  <c r="D75" i="12"/>
  <c r="C75" i="12"/>
  <c r="BZ74" i="12"/>
  <c r="BY74" i="12"/>
  <c r="BX74" i="12"/>
  <c r="N74" i="12"/>
  <c r="N77" i="12" s="1"/>
  <c r="I74" i="12"/>
  <c r="I77" i="12" s="1"/>
  <c r="H74" i="12"/>
  <c r="H77" i="12" s="1"/>
  <c r="D74" i="12"/>
  <c r="D77" i="12" s="1"/>
  <c r="B74" i="12"/>
  <c r="B77" i="12" s="1"/>
  <c r="BZ73" i="12"/>
  <c r="BY73" i="12"/>
  <c r="BX73" i="12"/>
  <c r="BZ72" i="12"/>
  <c r="BY72" i="12"/>
  <c r="BX72" i="12"/>
  <c r="BX70" i="12"/>
  <c r="BX69" i="12"/>
  <c r="D69" i="12"/>
  <c r="BX68" i="12"/>
  <c r="P68" i="12"/>
  <c r="N68" i="12"/>
  <c r="H68" i="12"/>
  <c r="D68" i="12"/>
  <c r="P67" i="12"/>
  <c r="N67" i="12"/>
  <c r="I67" i="12"/>
  <c r="H67" i="12"/>
  <c r="D67" i="12"/>
  <c r="P66" i="12"/>
  <c r="P69" i="12" s="1"/>
  <c r="N66" i="12"/>
  <c r="K66" i="12"/>
  <c r="H66" i="12"/>
  <c r="H69" i="12" s="1"/>
  <c r="D66" i="12"/>
  <c r="P98" i="12"/>
  <c r="O99" i="12"/>
  <c r="N99" i="12"/>
  <c r="C99" i="12"/>
  <c r="M155" i="12"/>
  <c r="F155" i="12"/>
  <c r="G154" i="12"/>
  <c r="O91" i="12"/>
  <c r="J91" i="12"/>
  <c r="F92" i="12"/>
  <c r="C92" i="12"/>
  <c r="B91" i="12"/>
  <c r="R148" i="12"/>
  <c r="L148" i="12"/>
  <c r="F148" i="12"/>
  <c r="E148" i="12"/>
  <c r="S147" i="12"/>
  <c r="M147" i="12"/>
  <c r="F147" i="12"/>
  <c r="E147" i="12"/>
  <c r="S146" i="12"/>
  <c r="M149" i="12"/>
  <c r="G146" i="12"/>
  <c r="P29" i="12"/>
  <c r="P84" i="12" s="1"/>
  <c r="O29" i="12"/>
  <c r="O84" i="12" s="1"/>
  <c r="N29" i="12"/>
  <c r="N82" i="12" s="1"/>
  <c r="N85" i="12" s="1"/>
  <c r="K29" i="12"/>
  <c r="K141" i="12" s="1"/>
  <c r="J29" i="12"/>
  <c r="J82" i="12" s="1"/>
  <c r="J85" i="12" s="1"/>
  <c r="I29" i="12"/>
  <c r="I83" i="12" s="1"/>
  <c r="H29" i="12"/>
  <c r="H84" i="12" s="1"/>
  <c r="G29" i="12"/>
  <c r="G141" i="12" s="1"/>
  <c r="D29" i="12"/>
  <c r="D84" i="12" s="1"/>
  <c r="C29" i="12"/>
  <c r="C82" i="12" s="1"/>
  <c r="C85" i="12" s="1"/>
  <c r="B29" i="12"/>
  <c r="B82" i="12" s="1"/>
  <c r="S28" i="12"/>
  <c r="M28" i="12"/>
  <c r="L28" i="12"/>
  <c r="K28" i="12"/>
  <c r="K84" i="12" s="1"/>
  <c r="G28" i="12"/>
  <c r="G140" i="12" s="1"/>
  <c r="F28" i="12"/>
  <c r="F140" i="12" s="1"/>
  <c r="E28" i="12"/>
  <c r="M27" i="12"/>
  <c r="L27" i="12"/>
  <c r="K27" i="12"/>
  <c r="K139" i="12" s="1"/>
  <c r="G27" i="12"/>
  <c r="F27" i="12"/>
  <c r="F139" i="12" s="1"/>
  <c r="E27" i="12"/>
  <c r="M26" i="12"/>
  <c r="M138" i="12" s="1"/>
  <c r="L26" i="12"/>
  <c r="K26" i="12"/>
  <c r="K138" i="12" s="1"/>
  <c r="G26" i="12"/>
  <c r="G138" i="12" s="1"/>
  <c r="F26" i="12"/>
  <c r="E26" i="12"/>
  <c r="P21" i="12"/>
  <c r="P76" i="12" s="1"/>
  <c r="O21" i="12"/>
  <c r="O74" i="12" s="1"/>
  <c r="O77" i="12" s="1"/>
  <c r="N21" i="12"/>
  <c r="N75" i="12" s="1"/>
  <c r="J21" i="12"/>
  <c r="I21" i="12"/>
  <c r="I76" i="12" s="1"/>
  <c r="H21" i="12"/>
  <c r="F21" i="12"/>
  <c r="F133" i="12" s="1"/>
  <c r="E21" i="12"/>
  <c r="D21" i="12"/>
  <c r="C21" i="12"/>
  <c r="C74" i="12" s="1"/>
  <c r="B21" i="12"/>
  <c r="B75" i="12" s="1"/>
  <c r="S20" i="12"/>
  <c r="M20" i="12"/>
  <c r="L20" i="12"/>
  <c r="L132" i="12" s="1"/>
  <c r="K20" i="12"/>
  <c r="G20" i="12"/>
  <c r="F20" i="12"/>
  <c r="F76" i="12" s="1"/>
  <c r="E20" i="12"/>
  <c r="S19" i="12"/>
  <c r="S131" i="12" s="1"/>
  <c r="M19" i="12"/>
  <c r="M131" i="12" s="1"/>
  <c r="L19" i="12"/>
  <c r="L131" i="12" s="1"/>
  <c r="K19" i="12"/>
  <c r="K131" i="12" s="1"/>
  <c r="G19" i="12"/>
  <c r="F19" i="12"/>
  <c r="E19" i="12"/>
  <c r="Q19" i="12" s="1"/>
  <c r="R18" i="12"/>
  <c r="M18" i="12"/>
  <c r="M130" i="12" s="1"/>
  <c r="L18" i="12"/>
  <c r="K18" i="12"/>
  <c r="G18" i="12"/>
  <c r="F18" i="12"/>
  <c r="F130" i="12" s="1"/>
  <c r="E18" i="12"/>
  <c r="P13" i="12"/>
  <c r="O13" i="12"/>
  <c r="N13" i="12"/>
  <c r="K13" i="12"/>
  <c r="K125" i="12" s="1"/>
  <c r="J13" i="12"/>
  <c r="I13" i="12"/>
  <c r="H13" i="12"/>
  <c r="F13" i="12"/>
  <c r="D13" i="12"/>
  <c r="C13" i="12"/>
  <c r="C67" i="12" s="1"/>
  <c r="B13" i="12"/>
  <c r="Q12" i="12"/>
  <c r="M12" i="12"/>
  <c r="L12" i="12"/>
  <c r="K12" i="12"/>
  <c r="K124" i="12" s="1"/>
  <c r="G12" i="12"/>
  <c r="F12" i="12"/>
  <c r="E12" i="12"/>
  <c r="Q11" i="12"/>
  <c r="M11" i="12"/>
  <c r="M123" i="12" s="1"/>
  <c r="L11" i="12"/>
  <c r="K11" i="12"/>
  <c r="G11" i="12"/>
  <c r="F11" i="12"/>
  <c r="F123" i="12" s="1"/>
  <c r="E11" i="12"/>
  <c r="Q10" i="12"/>
  <c r="M10" i="12"/>
  <c r="L10" i="12"/>
  <c r="K10" i="12"/>
  <c r="G10" i="12"/>
  <c r="G122" i="12" s="1"/>
  <c r="F10" i="12"/>
  <c r="E10" i="12"/>
  <c r="C11" i="2"/>
  <c r="C12" i="2"/>
  <c r="C13" i="2"/>
  <c r="B12" i="2"/>
  <c r="B13" i="2"/>
  <c r="B11" i="2"/>
  <c r="N4" i="2"/>
  <c r="M3" i="2"/>
  <c r="M4" i="2"/>
  <c r="M5" i="2"/>
  <c r="L4" i="2"/>
  <c r="L5" i="2"/>
  <c r="L3" i="2"/>
  <c r="I4" i="2"/>
  <c r="H3" i="2"/>
  <c r="H4" i="2"/>
  <c r="H5" i="2"/>
  <c r="G4" i="2"/>
  <c r="G5" i="2"/>
  <c r="G3" i="2"/>
  <c r="B4" i="2"/>
  <c r="C4" i="2"/>
  <c r="E4" i="2"/>
  <c r="B5" i="2"/>
  <c r="C5" i="2"/>
  <c r="D5" i="2"/>
  <c r="F3" i="2"/>
  <c r="C3" i="2"/>
  <c r="B3" i="2"/>
  <c r="J9" i="11"/>
  <c r="I9" i="11"/>
  <c r="H9" i="11"/>
  <c r="D9" i="11"/>
  <c r="C9" i="11"/>
  <c r="B9" i="11"/>
  <c r="N9" i="11" s="1"/>
  <c r="Q8" i="11"/>
  <c r="N5" i="2" s="1"/>
  <c r="M8" i="11"/>
  <c r="K5" i="2" s="1"/>
  <c r="L8" i="11"/>
  <c r="J5" i="2" s="1"/>
  <c r="K8" i="11"/>
  <c r="I5" i="2" s="1"/>
  <c r="G8" i="11"/>
  <c r="F5" i="2" s="1"/>
  <c r="F8" i="11"/>
  <c r="E5" i="2" s="1"/>
  <c r="E8" i="11"/>
  <c r="Q7" i="11"/>
  <c r="M7" i="11"/>
  <c r="K4" i="2" s="1"/>
  <c r="L7" i="11"/>
  <c r="J4" i="2" s="1"/>
  <c r="K7" i="11"/>
  <c r="G7" i="11"/>
  <c r="F4" i="2" s="1"/>
  <c r="F7" i="11"/>
  <c r="E7" i="11"/>
  <c r="D4" i="2" s="1"/>
  <c r="Q6" i="11"/>
  <c r="N3" i="2" s="1"/>
  <c r="M6" i="11"/>
  <c r="K3" i="2" s="1"/>
  <c r="L6" i="11"/>
  <c r="J3" i="2" s="1"/>
  <c r="K6" i="11"/>
  <c r="K9" i="11" s="1"/>
  <c r="G6" i="11"/>
  <c r="F6" i="11"/>
  <c r="E3" i="2" s="1"/>
  <c r="E6" i="11"/>
  <c r="D3" i="2" s="1"/>
  <c r="B22" i="2" l="1"/>
  <c r="F22" i="2"/>
  <c r="J22" i="2"/>
  <c r="N22" i="2"/>
  <c r="C22" i="2"/>
  <c r="G22" i="2"/>
  <c r="K22" i="2"/>
  <c r="O22" i="2"/>
  <c r="B30" i="2"/>
  <c r="F30" i="2"/>
  <c r="J30" i="2"/>
  <c r="N30" i="2"/>
  <c r="O30" i="2"/>
  <c r="B38" i="2"/>
  <c r="F38" i="2"/>
  <c r="J38" i="2"/>
  <c r="N38" i="2"/>
  <c r="B46" i="2"/>
  <c r="F46" i="2"/>
  <c r="J46" i="2"/>
  <c r="N46" i="2"/>
  <c r="O46" i="2"/>
  <c r="E54" i="2"/>
  <c r="I54" i="2"/>
  <c r="M54" i="2"/>
  <c r="E22" i="2"/>
  <c r="I22" i="2"/>
  <c r="M22" i="2"/>
  <c r="O38" i="2"/>
  <c r="F98" i="12"/>
  <c r="F157" i="12"/>
  <c r="F100" i="12"/>
  <c r="C101" i="12"/>
  <c r="R44" i="12"/>
  <c r="L45" i="12"/>
  <c r="L157" i="12" s="1"/>
  <c r="B100" i="12"/>
  <c r="J100" i="12"/>
  <c r="D98" i="12"/>
  <c r="D101" i="12" s="1"/>
  <c r="B99" i="12"/>
  <c r="N100" i="12"/>
  <c r="F154" i="12"/>
  <c r="Q42" i="12"/>
  <c r="Q45" i="12" s="1"/>
  <c r="R42" i="12"/>
  <c r="S42" i="12"/>
  <c r="S45" i="12" s="1"/>
  <c r="N6" i="2"/>
  <c r="B6" i="2"/>
  <c r="L6" i="2"/>
  <c r="C6" i="2"/>
  <c r="G6" i="2"/>
  <c r="M6" i="2"/>
  <c r="H6" i="2"/>
  <c r="F125" i="12"/>
  <c r="K21" i="12"/>
  <c r="Q18" i="12"/>
  <c r="K130" i="12"/>
  <c r="Q131" i="12"/>
  <c r="K146" i="12"/>
  <c r="K149" i="12"/>
  <c r="L163" i="12"/>
  <c r="R10" i="12"/>
  <c r="F122" i="12"/>
  <c r="M122" i="12"/>
  <c r="M13" i="12"/>
  <c r="B67" i="12"/>
  <c r="B66" i="12"/>
  <c r="B69" i="12" s="1"/>
  <c r="S132" i="12"/>
  <c r="E133" i="12"/>
  <c r="E74" i="12"/>
  <c r="E77" i="12" s="1"/>
  <c r="J75" i="12"/>
  <c r="J76" i="12"/>
  <c r="J74" i="12"/>
  <c r="J77" i="12" s="1"/>
  <c r="Q26" i="12"/>
  <c r="E138" i="12"/>
  <c r="L138" i="12"/>
  <c r="L82" i="12"/>
  <c r="L85" i="12" s="1"/>
  <c r="L29" i="12"/>
  <c r="L141" i="12" s="1"/>
  <c r="E140" i="12"/>
  <c r="E84" i="12"/>
  <c r="Q28" i="12"/>
  <c r="L140" i="12"/>
  <c r="L84" i="12"/>
  <c r="R28" i="12"/>
  <c r="R154" i="12"/>
  <c r="G155" i="12"/>
  <c r="G156" i="12"/>
  <c r="Q156" i="12"/>
  <c r="M157" i="12"/>
  <c r="M99" i="12"/>
  <c r="F66" i="12"/>
  <c r="N101" i="12"/>
  <c r="E124" i="12"/>
  <c r="L124" i="12"/>
  <c r="O67" i="12"/>
  <c r="O66" i="12"/>
  <c r="O68" i="12"/>
  <c r="G75" i="12"/>
  <c r="K76" i="12"/>
  <c r="K132" i="12"/>
  <c r="R149" i="12"/>
  <c r="R146" i="12"/>
  <c r="R147" i="12"/>
  <c r="G148" i="12"/>
  <c r="Q148" i="12"/>
  <c r="D92" i="12"/>
  <c r="D90" i="12"/>
  <c r="D91" i="12"/>
  <c r="K154" i="12"/>
  <c r="G162" i="12"/>
  <c r="M164" i="12"/>
  <c r="C93" i="12"/>
  <c r="E123" i="12"/>
  <c r="L123" i="12"/>
  <c r="L67" i="12"/>
  <c r="J66" i="12"/>
  <c r="J68" i="12"/>
  <c r="J67" i="12"/>
  <c r="R130" i="12"/>
  <c r="C77" i="12"/>
  <c r="E83" i="12"/>
  <c r="Q27" i="12"/>
  <c r="E139" i="12"/>
  <c r="L139" i="12"/>
  <c r="L83" i="12"/>
  <c r="S140" i="12"/>
  <c r="E29" i="12"/>
  <c r="E141" i="12" s="1"/>
  <c r="K147" i="12"/>
  <c r="K91" i="12"/>
  <c r="N91" i="12"/>
  <c r="N93" i="12" s="1"/>
  <c r="N92" i="12"/>
  <c r="B68" i="12"/>
  <c r="Q122" i="12"/>
  <c r="R12" i="12"/>
  <c r="M68" i="12"/>
  <c r="G13" i="12"/>
  <c r="E132" i="12"/>
  <c r="E76" i="12"/>
  <c r="Q20" i="12"/>
  <c r="L21" i="12"/>
  <c r="F29" i="12"/>
  <c r="R26" i="12"/>
  <c r="M139" i="12"/>
  <c r="B85" i="12"/>
  <c r="L146" i="12"/>
  <c r="L90" i="12"/>
  <c r="E98" i="12"/>
  <c r="E154" i="12"/>
  <c r="K99" i="12"/>
  <c r="I100" i="12"/>
  <c r="I98" i="12"/>
  <c r="I99" i="12"/>
  <c r="G66" i="12"/>
  <c r="C68" i="12"/>
  <c r="K82" i="12"/>
  <c r="O83" i="12"/>
  <c r="O85" i="12" s="1"/>
  <c r="J90" i="12"/>
  <c r="J93" i="12" s="1"/>
  <c r="O90" i="12"/>
  <c r="O93" i="12" s="1"/>
  <c r="L99" i="12"/>
  <c r="E131" i="12"/>
  <c r="F138" i="12"/>
  <c r="G123" i="12"/>
  <c r="G67" i="12"/>
  <c r="S11" i="12"/>
  <c r="Q13" i="12"/>
  <c r="Q125" i="12" s="1"/>
  <c r="F131" i="12"/>
  <c r="F75" i="12"/>
  <c r="R19" i="12"/>
  <c r="M132" i="12"/>
  <c r="M76" i="12"/>
  <c r="M21" i="12"/>
  <c r="R27" i="12"/>
  <c r="P92" i="12"/>
  <c r="P90" i="12"/>
  <c r="L156" i="12"/>
  <c r="L100" i="12"/>
  <c r="S157" i="12"/>
  <c r="C66" i="12"/>
  <c r="C69" i="12" s="1"/>
  <c r="N69" i="12"/>
  <c r="F67" i="12"/>
  <c r="BX71" i="12"/>
  <c r="P74" i="12"/>
  <c r="E75" i="12"/>
  <c r="P75" i="12"/>
  <c r="G82" i="12"/>
  <c r="K83" i="12"/>
  <c r="P83" i="12"/>
  <c r="P85" i="12" s="1"/>
  <c r="F90" i="12"/>
  <c r="B92" i="12"/>
  <c r="M92" i="12"/>
  <c r="R92" i="12"/>
  <c r="J98" i="12"/>
  <c r="J101" i="12" s="1"/>
  <c r="F99" i="12"/>
  <c r="F124" i="12"/>
  <c r="F132" i="12"/>
  <c r="E122" i="12"/>
  <c r="L13" i="12"/>
  <c r="S10" i="12"/>
  <c r="K67" i="12"/>
  <c r="K69" i="12" s="1"/>
  <c r="R11" i="12"/>
  <c r="S12" i="12"/>
  <c r="E13" i="12"/>
  <c r="E125" i="12" s="1"/>
  <c r="I68" i="12"/>
  <c r="I66" i="12"/>
  <c r="I69" i="12" s="1"/>
  <c r="G130" i="12"/>
  <c r="G74" i="12"/>
  <c r="G21" i="12"/>
  <c r="S18" i="12"/>
  <c r="R20" i="12"/>
  <c r="S26" i="12"/>
  <c r="S27" i="12"/>
  <c r="M29" i="12"/>
  <c r="H92" i="12"/>
  <c r="H90" i="12"/>
  <c r="F156" i="12"/>
  <c r="M156" i="12"/>
  <c r="M100" i="12"/>
  <c r="P101" i="12"/>
  <c r="F68" i="12"/>
  <c r="K68" i="12"/>
  <c r="F74" i="12"/>
  <c r="F77" i="12" s="1"/>
  <c r="L75" i="12"/>
  <c r="H82" i="12"/>
  <c r="H85" i="12" s="1"/>
  <c r="G83" i="12"/>
  <c r="B90" i="12"/>
  <c r="B93" i="12" s="1"/>
  <c r="M90" i="12"/>
  <c r="P91" i="12"/>
  <c r="L98" i="12"/>
  <c r="L101" i="12" s="1"/>
  <c r="G124" i="12"/>
  <c r="M146" i="12"/>
  <c r="L154" i="12"/>
  <c r="K155" i="12"/>
  <c r="M98" i="12"/>
  <c r="F91" i="12"/>
  <c r="L92" i="12"/>
  <c r="M154" i="12"/>
  <c r="D14" i="2"/>
  <c r="J14" i="2"/>
  <c r="E14" i="2"/>
  <c r="I14" i="2"/>
  <c r="H14" i="2"/>
  <c r="B14" i="2"/>
  <c r="C14" i="2"/>
  <c r="N14" i="2"/>
  <c r="D6" i="2"/>
  <c r="J6" i="2"/>
  <c r="E6" i="2"/>
  <c r="K6" i="2"/>
  <c r="F6" i="2"/>
  <c r="P9" i="11"/>
  <c r="S8" i="11"/>
  <c r="P5" i="2" s="1"/>
  <c r="I3" i="2"/>
  <c r="I6" i="2" s="1"/>
  <c r="E9" i="11"/>
  <c r="Q9" i="11"/>
  <c r="R6" i="11"/>
  <c r="O3" i="2" s="1"/>
  <c r="F9" i="11"/>
  <c r="S6" i="11"/>
  <c r="P3" i="2" s="1"/>
  <c r="R7" i="11"/>
  <c r="O4" i="2" s="1"/>
  <c r="G9" i="11"/>
  <c r="O9" i="11"/>
  <c r="M9" i="11"/>
  <c r="S7" i="11"/>
  <c r="P4" i="2" s="1"/>
  <c r="R8" i="11"/>
  <c r="O5" i="2" s="1"/>
  <c r="L9" i="11"/>
  <c r="M101" i="12" l="1"/>
  <c r="F101" i="12"/>
  <c r="R45" i="12"/>
  <c r="B101" i="12"/>
  <c r="S154" i="12"/>
  <c r="M93" i="12"/>
  <c r="P93" i="12"/>
  <c r="M14" i="2"/>
  <c r="K14" i="2"/>
  <c r="G157" i="12"/>
  <c r="G98" i="12"/>
  <c r="S138" i="12"/>
  <c r="S82" i="12"/>
  <c r="S29" i="12"/>
  <c r="G77" i="12"/>
  <c r="E165" i="12"/>
  <c r="E162" i="12"/>
  <c r="S123" i="12"/>
  <c r="F164" i="12"/>
  <c r="E149" i="12"/>
  <c r="E92" i="12"/>
  <c r="R29" i="12"/>
  <c r="R141" i="12" s="1"/>
  <c r="R138" i="12"/>
  <c r="Q132" i="12"/>
  <c r="Q83" i="12"/>
  <c r="Q139" i="12"/>
  <c r="E67" i="12"/>
  <c r="S98" i="12"/>
  <c r="S156" i="12"/>
  <c r="S100" i="12"/>
  <c r="Q140" i="12"/>
  <c r="Q84" i="12"/>
  <c r="Q138" i="12"/>
  <c r="Q29" i="12"/>
  <c r="Q141" i="12" s="1"/>
  <c r="Q82" i="12"/>
  <c r="M125" i="12"/>
  <c r="K133" i="12"/>
  <c r="K75" i="12"/>
  <c r="L14" i="2"/>
  <c r="M67" i="12"/>
  <c r="Q154" i="12"/>
  <c r="Q147" i="12"/>
  <c r="R132" i="12"/>
  <c r="S124" i="12"/>
  <c r="S122" i="12"/>
  <c r="S13" i="12"/>
  <c r="S125" i="12" s="1"/>
  <c r="E66" i="12"/>
  <c r="K85" i="12"/>
  <c r="M163" i="12"/>
  <c r="E157" i="12"/>
  <c r="E99" i="12"/>
  <c r="F84" i="12"/>
  <c r="F141" i="12"/>
  <c r="R124" i="12"/>
  <c r="R68" i="12"/>
  <c r="D93" i="12"/>
  <c r="G90" i="12"/>
  <c r="G149" i="12"/>
  <c r="G91" i="12"/>
  <c r="R90" i="12"/>
  <c r="R93" i="12" s="1"/>
  <c r="L164" i="12"/>
  <c r="G99" i="12"/>
  <c r="R140" i="12"/>
  <c r="M162" i="12"/>
  <c r="R122" i="12"/>
  <c r="R13" i="12"/>
  <c r="R125" i="12" s="1"/>
  <c r="R66" i="12"/>
  <c r="K90" i="12"/>
  <c r="K162" i="12"/>
  <c r="K165" i="12"/>
  <c r="K74" i="12"/>
  <c r="K77" i="12" s="1"/>
  <c r="O14" i="2"/>
  <c r="G163" i="12"/>
  <c r="L149" i="12"/>
  <c r="L91" i="12"/>
  <c r="L93" i="12" s="1"/>
  <c r="M141" i="12"/>
  <c r="M84" i="12"/>
  <c r="S74" i="12"/>
  <c r="S21" i="12"/>
  <c r="S130" i="12"/>
  <c r="R123" i="12"/>
  <c r="R67" i="12"/>
  <c r="L125" i="12"/>
  <c r="L66" i="12"/>
  <c r="L69" i="12" s="1"/>
  <c r="F83" i="12"/>
  <c r="P77" i="12"/>
  <c r="R139" i="12"/>
  <c r="R131" i="12"/>
  <c r="Q68" i="12"/>
  <c r="M83" i="12"/>
  <c r="F82" i="12"/>
  <c r="Q66" i="12"/>
  <c r="Q69" i="12" s="1"/>
  <c r="L68" i="12"/>
  <c r="K100" i="12"/>
  <c r="K157" i="12"/>
  <c r="G92" i="12"/>
  <c r="R91" i="12"/>
  <c r="F69" i="12"/>
  <c r="G100" i="12"/>
  <c r="Q67" i="12"/>
  <c r="M66" i="12"/>
  <c r="F106" i="12"/>
  <c r="F162" i="12"/>
  <c r="F165" i="12"/>
  <c r="F14" i="2"/>
  <c r="P14" i="2"/>
  <c r="E91" i="12"/>
  <c r="M82" i="12"/>
  <c r="R100" i="12"/>
  <c r="R156" i="12"/>
  <c r="H93" i="12"/>
  <c r="S139" i="12"/>
  <c r="S83" i="12"/>
  <c r="G133" i="12"/>
  <c r="G76" i="12"/>
  <c r="K163" i="12"/>
  <c r="L162" i="12"/>
  <c r="F93" i="12"/>
  <c r="G85" i="12"/>
  <c r="F163" i="12"/>
  <c r="F107" i="12"/>
  <c r="E100" i="12"/>
  <c r="E101" i="12" s="1"/>
  <c r="M133" i="12"/>
  <c r="M74" i="12"/>
  <c r="M75" i="12"/>
  <c r="G164" i="12"/>
  <c r="E90" i="12"/>
  <c r="E93" i="12" s="1"/>
  <c r="G69" i="12"/>
  <c r="I101" i="12"/>
  <c r="Q146" i="12"/>
  <c r="Q90" i="12"/>
  <c r="L74" i="12"/>
  <c r="L133" i="12"/>
  <c r="L76" i="12"/>
  <c r="G125" i="12"/>
  <c r="G68" i="12"/>
  <c r="K92" i="12"/>
  <c r="R21" i="12"/>
  <c r="J69" i="12"/>
  <c r="E107" i="12"/>
  <c r="E163" i="12"/>
  <c r="K98" i="12"/>
  <c r="S148" i="12"/>
  <c r="K164" i="12"/>
  <c r="O69" i="12"/>
  <c r="E68" i="12"/>
  <c r="E164" i="12"/>
  <c r="S99" i="12"/>
  <c r="S155" i="12"/>
  <c r="E82" i="12"/>
  <c r="E85" i="12" s="1"/>
  <c r="Q130" i="12"/>
  <c r="Q21" i="12"/>
  <c r="G14" i="2"/>
  <c r="O6" i="2"/>
  <c r="P6" i="2"/>
  <c r="S9" i="11"/>
  <c r="R9" i="11"/>
  <c r="K107" i="12" l="1"/>
  <c r="E106" i="12"/>
  <c r="E108" i="12"/>
  <c r="K93" i="12"/>
  <c r="S149" i="12"/>
  <c r="S90" i="12"/>
  <c r="S91" i="12"/>
  <c r="R133" i="12"/>
  <c r="R74" i="12"/>
  <c r="G165" i="12"/>
  <c r="G106" i="12"/>
  <c r="L165" i="12"/>
  <c r="L107" i="12"/>
  <c r="M165" i="12"/>
  <c r="M108" i="12"/>
  <c r="S92" i="12"/>
  <c r="Q163" i="12"/>
  <c r="Q149" i="12"/>
  <c r="Q92" i="12"/>
  <c r="F85" i="12"/>
  <c r="R75" i="12"/>
  <c r="S163" i="12"/>
  <c r="M106" i="12"/>
  <c r="M107" i="12"/>
  <c r="R76" i="12"/>
  <c r="Q157" i="12"/>
  <c r="Q100" i="12"/>
  <c r="Q99" i="12"/>
  <c r="S101" i="12"/>
  <c r="R82" i="12"/>
  <c r="R164" i="12"/>
  <c r="S67" i="12"/>
  <c r="Q162" i="12"/>
  <c r="Q165" i="12"/>
  <c r="Q133" i="12"/>
  <c r="Q75" i="12"/>
  <c r="R157" i="12"/>
  <c r="R99" i="12"/>
  <c r="R98" i="12"/>
  <c r="Q164" i="12"/>
  <c r="G108" i="12"/>
  <c r="M77" i="12"/>
  <c r="L106" i="12"/>
  <c r="M85" i="12"/>
  <c r="M69" i="12"/>
  <c r="S162" i="12"/>
  <c r="S165" i="12"/>
  <c r="S106" i="12"/>
  <c r="G107" i="12"/>
  <c r="R69" i="12"/>
  <c r="S66" i="12"/>
  <c r="S69" i="12" s="1"/>
  <c r="Q98" i="12"/>
  <c r="Q101" i="12" s="1"/>
  <c r="Q85" i="12"/>
  <c r="Q76" i="12"/>
  <c r="F108" i="12"/>
  <c r="F109" i="12" s="1"/>
  <c r="G101" i="12"/>
  <c r="Q74" i="12"/>
  <c r="K108" i="12"/>
  <c r="K101" i="12"/>
  <c r="L77" i="12"/>
  <c r="S164" i="12"/>
  <c r="R163" i="12"/>
  <c r="R162" i="12"/>
  <c r="R165" i="12"/>
  <c r="R83" i="12"/>
  <c r="S133" i="12"/>
  <c r="S76" i="12"/>
  <c r="S75" i="12"/>
  <c r="S77" i="12" s="1"/>
  <c r="K106" i="12"/>
  <c r="R84" i="12"/>
  <c r="L108" i="12"/>
  <c r="G93" i="12"/>
  <c r="E69" i="12"/>
  <c r="S68" i="12"/>
  <c r="Q91" i="12"/>
  <c r="Q93" i="12" s="1"/>
  <c r="S141" i="12"/>
  <c r="S84" i="12"/>
  <c r="S85" i="12" s="1"/>
  <c r="R101" i="12" l="1"/>
  <c r="M109" i="12"/>
  <c r="E109" i="12"/>
  <c r="K109" i="12"/>
  <c r="Q108" i="12"/>
  <c r="G109" i="12"/>
  <c r="L109" i="12"/>
  <c r="Q106" i="12"/>
  <c r="Q109" i="12" s="1"/>
  <c r="Q107" i="12"/>
  <c r="R107" i="12"/>
  <c r="R85" i="12"/>
  <c r="R106" i="12"/>
  <c r="S108" i="12"/>
  <c r="S107" i="12"/>
  <c r="S109" i="12" s="1"/>
  <c r="S93" i="12"/>
  <c r="Q77" i="12"/>
  <c r="R108" i="12"/>
  <c r="R77" i="12"/>
  <c r="R109" i="12" l="1"/>
</calcChain>
</file>

<file path=xl/sharedStrings.xml><?xml version="1.0" encoding="utf-8"?>
<sst xmlns="http://schemas.openxmlformats.org/spreadsheetml/2006/main" count="1497" uniqueCount="99">
  <si>
    <t>Entro l'abitato</t>
  </si>
  <si>
    <t>Fuori l'abitato</t>
  </si>
  <si>
    <t>Entro e fuori l'abitato</t>
  </si>
  <si>
    <t>Italia Settentrionale</t>
  </si>
  <si>
    <t>Italia Centrale</t>
  </si>
  <si>
    <t>Italia Meridionale e Insulare</t>
  </si>
  <si>
    <t>Italia</t>
  </si>
  <si>
    <t>Incidenti stradali che hanno coinvolto pedoni</t>
  </si>
  <si>
    <t>Incidenti che hanno coinvolto velocipedi</t>
  </si>
  <si>
    <t>Incidenti che hanno coinvolto ciclomotori</t>
  </si>
  <si>
    <t>Incidenti che hanno coinvolto motocicli senza passeggero a bordo</t>
  </si>
  <si>
    <t>Incidenti che hanno coinvolto motocicli con passeggero a bordo</t>
  </si>
  <si>
    <t>Incidenti che hanno coinvolto utenti vulnerabili per tipologia</t>
  </si>
  <si>
    <t>2001 entro abitato</t>
  </si>
  <si>
    <t>2001 fuori abitato</t>
  </si>
  <si>
    <t>2001 totali</t>
  </si>
  <si>
    <t>2010 e.a.</t>
  </si>
  <si>
    <t>2013 e.a.</t>
  </si>
  <si>
    <t>2014 e.a.</t>
  </si>
  <si>
    <t>2010 f.a.</t>
  </si>
  <si>
    <t>2010 tot.</t>
  </si>
  <si>
    <t>Totale incidenti</t>
  </si>
  <si>
    <t>Valori assoluti</t>
  </si>
  <si>
    <r>
      <t>C)</t>
    </r>
    <r>
      <rPr>
        <i/>
        <sz val="7"/>
        <color theme="1"/>
        <rFont val="Times New Roman"/>
        <family val="1"/>
      </rPr>
      <t xml:space="preserve">    </t>
    </r>
    <r>
      <rPr>
        <i/>
        <sz val="12"/>
        <color theme="1"/>
        <rFont val="Times New Roman"/>
        <family val="1"/>
      </rPr>
      <t xml:space="preserve">Composizione percentuale, per anno e Ripartizione Geografica, degli incidenti a utenti vulnerabili rispetto al totale degli incidenti stradali </t>
    </r>
  </si>
  <si>
    <t>Incidenti che hanno coinvolto utenti vulnerabili</t>
  </si>
  <si>
    <t>Composizione percentuale</t>
  </si>
  <si>
    <t>2015 e.a.</t>
  </si>
  <si>
    <t>2016 e.a.</t>
  </si>
  <si>
    <t>2015 f.a.</t>
  </si>
  <si>
    <t>2016 f.a.</t>
  </si>
  <si>
    <t>2015 tot.</t>
  </si>
  <si>
    <t>2016 tot.</t>
  </si>
  <si>
    <t>Tab. IS.UV.1 - Incidenti stradali, incidenti stradali mortali, morti, feriti ed indicatori di incidentalità per tipologia di strada - Anni 2001, 2010, 2014-2017</t>
  </si>
  <si>
    <t>Anno 2016</t>
  </si>
  <si>
    <t>Anno 2017</t>
  </si>
  <si>
    <t>Tavola di contingenza Ripartizione Geografica * Localizzazione della strada</t>
  </si>
  <si>
    <t xml:space="preserve">Tavola di contingenza Ripartizione Geografica * Localizzazione sintetica della Strada </t>
  </si>
  <si>
    <t>Tavola di contingenza Ripartizione Geografica * Localizzazione sintetica della strada</t>
  </si>
  <si>
    <r>
      <t>A)</t>
    </r>
    <r>
      <rPr>
        <i/>
        <sz val="7"/>
        <rFont val="Times New Roman"/>
        <family val="1"/>
      </rPr>
      <t xml:space="preserve">     </t>
    </r>
    <r>
      <rPr>
        <i/>
        <sz val="12"/>
        <rFont val="Times New Roman"/>
        <family val="1"/>
      </rPr>
      <t>Valori assoluti</t>
    </r>
  </si>
  <si>
    <t>Conteggio</t>
  </si>
  <si>
    <t>Totale incidenti stradali</t>
  </si>
  <si>
    <t xml:space="preserve"> </t>
  </si>
  <si>
    <t>Localizzazione della strada</t>
  </si>
  <si>
    <t>Totale</t>
  </si>
  <si>
    <t xml:space="preserve">Localizzazione sintetica della Strada </t>
  </si>
  <si>
    <t>Localizzazione sintetica della strada</t>
  </si>
  <si>
    <t>Strada entro l'abitato</t>
  </si>
  <si>
    <t>Strada fuori dall'abitato</t>
  </si>
  <si>
    <t>Ripartizione Geografica</t>
  </si>
  <si>
    <t>Italia Meridionale ed Insulare</t>
  </si>
  <si>
    <r>
      <t>Fonte:</t>
    </r>
    <r>
      <rPr>
        <sz val="8.5"/>
        <rFont val="Times New Roman"/>
        <family val="1"/>
      </rPr>
      <t xml:space="preserve"> elaborazione Ministero delle Infrastrutture e dei Trasporti su dati ISTAT.</t>
    </r>
  </si>
  <si>
    <t>2017 e.a.</t>
  </si>
  <si>
    <t>2017 tot.</t>
  </si>
  <si>
    <t>2017 f.a.</t>
  </si>
  <si>
    <t>Tavola di contingenza Ripartizione Geografica * Tipo di veicolo coinvolto: B * Localizzazione della strada</t>
  </si>
  <si>
    <t>Tipo di veicolo coinvolto: B</t>
  </si>
  <si>
    <t>Autovettura privata</t>
  </si>
  <si>
    <t>Autovettura con rimorchio</t>
  </si>
  <si>
    <t>Autovettura pubblica</t>
  </si>
  <si>
    <t>Autovettura di soccorso o di polizia</t>
  </si>
  <si>
    <t>Autobus o filobus in servizio urbano</t>
  </si>
  <si>
    <t>Autobus di linea o non di linea in extraurbana</t>
  </si>
  <si>
    <t>Tram</t>
  </si>
  <si>
    <t>Autocarro</t>
  </si>
  <si>
    <t>Autotreno con rimorchio</t>
  </si>
  <si>
    <t>Autosnodato o autoarticolato</t>
  </si>
  <si>
    <t>Veicolo speciale</t>
  </si>
  <si>
    <t>Trattore stradale o motrice</t>
  </si>
  <si>
    <t>Trattore agricolo</t>
  </si>
  <si>
    <t>Velocipede</t>
  </si>
  <si>
    <t>Ciclomotore</t>
  </si>
  <si>
    <t>Motociclo a solo</t>
  </si>
  <si>
    <t>Motociclo con passeggero</t>
  </si>
  <si>
    <t>Motocarro o motofurgone</t>
  </si>
  <si>
    <t>Veicolo a trazione animale o a braccia</t>
  </si>
  <si>
    <t>Veicolo datosi alla fuga</t>
  </si>
  <si>
    <t>Quadriciclo</t>
  </si>
  <si>
    <t>Tavola di contingenza Ripartizione Geografica * Localizzazione sintetica della Strada  * Tipo di veicolo coinvolto: A</t>
  </si>
  <si>
    <t>Tavola di contingenza Ripartizione Geografica * Localizzazione sintetica della Strada  * Tipo di veicolo coinvolto: B</t>
  </si>
  <si>
    <t>Tavola di contingenza Ripartizione Geografica * Localizzazione sintetica della Strada  * Tipo di veicolo coinvolto: C</t>
  </si>
  <si>
    <t>Tavola di contingenza Ripartizione Geografica * Localizzazione sintetica della strada * Tipo di veicolo coinvolto: A</t>
  </si>
  <si>
    <t>Tavola di contingenza Ripartizione Geografica * Localizzazione sintetica della strada * Tipo di veicolo coinvolto: B</t>
  </si>
  <si>
    <t>Tavola di contingenza Ripartizione Geografica * Localizzazione sintetica della strada * Tipo di veicolo coinvolto: C</t>
  </si>
  <si>
    <t>Tipo di veicolo coinvolto: A</t>
  </si>
  <si>
    <t>Tipo di veicolo coinvolto: C</t>
  </si>
  <si>
    <t>Tavola di contingenza Ripartizione Geografica * Tipo di veicolo coinvolto: C * Localizzazione della strada</t>
  </si>
  <si>
    <r>
      <t>B)</t>
    </r>
    <r>
      <rPr>
        <i/>
        <sz val="7"/>
        <rFont val="Times New Roman"/>
        <family val="1"/>
      </rPr>
      <t xml:space="preserve">  </t>
    </r>
    <r>
      <rPr>
        <i/>
        <sz val="12"/>
        <rFont val="Times New Roman"/>
        <family val="1"/>
      </rPr>
      <t>Composizione percentuale annua degli incidenti per Ripartizione geografica per ogni tipologia di utente</t>
    </r>
  </si>
  <si>
    <t>Incidenti stradali</t>
  </si>
  <si>
    <t>C)  Composizione percentuale annua degli incidenti per Ripartizione geografica per ogni tipologia di utente</t>
  </si>
  <si>
    <r>
      <t>D)</t>
    </r>
    <r>
      <rPr>
        <i/>
        <sz val="7"/>
        <color rgb="FFFF0000"/>
        <rFont val="Times New Roman"/>
        <family val="1"/>
      </rPr>
      <t xml:space="preserve"> </t>
    </r>
    <r>
      <rPr>
        <i/>
        <sz val="12"/>
        <color rgb="FFFF0000"/>
        <rFont val="Times New Roman"/>
        <family val="1"/>
      </rPr>
      <t xml:space="preserve">Composizione percentuale, per ogni anno e Ripartizione Geografica, degli incidenti agli utenti vulnerabili rispetto al totale degli incidenti stradali </t>
    </r>
  </si>
  <si>
    <r>
      <t>C)</t>
    </r>
    <r>
      <rPr>
        <i/>
        <sz val="7"/>
        <rFont val="Times New Roman"/>
        <family val="1"/>
      </rPr>
      <t xml:space="preserve">    </t>
    </r>
    <r>
      <rPr>
        <i/>
        <sz val="12"/>
        <rFont val="Times New Roman"/>
        <family val="1"/>
      </rPr>
      <t xml:space="preserve">Composizione percentuale, per ogni anno e Ripartizione Geografica, degli incidenti agli utenti vulnerabili rispetto al totale degli incidenti stradali </t>
    </r>
  </si>
  <si>
    <t>Fig. IS.UV.2.1 - Incidenti stradali totali per Ripartizione Geografica e tipologia di strada - Anni 2001, 2010, 2015-2017</t>
  </si>
  <si>
    <t>Fig. IS.UV.2.2 - Incidenti stradali che hanno coinvolto pedoni per Ripartizione Geografica e tipologia di strada - Anni 2001, 2010, 2015-2017</t>
  </si>
  <si>
    <t>Fig. IS.UV.2.3 - Incidenti stradali che hanno coinvolto velocipedi per Ripartizione Geografica e tipologia di strada - Anni 2001, 2010, 2015-2017</t>
  </si>
  <si>
    <t>Fig. IS.UV.2.4 - Incidenti stradali che hanno coinvolto ciclomotori per Ripartizione Geografica e tipologia di strada- Anni 2001, 2010, 2015-2017</t>
  </si>
  <si>
    <t>Fig. IS.UV.2.5 - Incidenti stradali che hanno coinvolto motocicli senza passeggero a bordo per Ripartizione Geografica e tipologia di strada - Anni 2001, 2010, 2015-2017</t>
  </si>
  <si>
    <t>Fig. IS.UV.2.6 - Incidenti stradali che hanno coinvolto motocicli con passeggero a bordo per Ripartizione Geografica e tipologia di strada - Anni 2001, 2010, 2015-2017</t>
  </si>
  <si>
    <t>Fig. IS.UV.2.7 - Incidenti stradali che hanno coinvolto tutte le tipologie di utente vulnerabile per Ripartizione Geografica e tipologia di strada - Anni 2001, 2010, 2015-2017</t>
  </si>
  <si>
    <t>Fig. IS.UV.2.8 - Incidenti stradali che hanno coinvolto tutte le tipologie di utente vulnerabile rispetto al totale degli incidenti stradali per Ripartizione Geografica e tipologia di strada - Anni 2001, 2010, 2015-2017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</si>
</sst>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##0"/>
  </numFmts>
  <fonts count="36" x14ac:knownFonts="1">
    <font>
      <sz val="11"/>
      <color theme="1"/>
      <name val="Calibri"/>
      <family val="2"/>
      <scheme val="minor"/>
    </font>
    <font>
      <b/>
      <sz val="8.5"/>
      <color rgb="FF000000"/>
      <name val="Times New Roman"/>
      <family val="1"/>
    </font>
    <font>
      <b/>
      <sz val="8.5"/>
      <color rgb="FF000000"/>
      <name val="Times"/>
      <family val="1"/>
    </font>
    <font>
      <sz val="8.5"/>
      <color rgb="FF000000"/>
      <name val="Times"/>
      <family val="1"/>
    </font>
    <font>
      <b/>
      <sz val="8.5"/>
      <color theme="1"/>
      <name val="Times"/>
      <family val="1"/>
    </font>
    <font>
      <sz val="8.5"/>
      <color theme="1"/>
      <name val="Times"/>
      <family val="1"/>
    </font>
    <font>
      <b/>
      <sz val="8.5"/>
      <color theme="1"/>
      <name val="Times New Roman"/>
      <family val="1"/>
    </font>
    <font>
      <sz val="4"/>
      <color theme="1"/>
      <name val="Calibri"/>
      <family val="2"/>
      <scheme val="minor"/>
    </font>
    <font>
      <sz val="8.5"/>
      <color theme="1"/>
      <name val="Times New Roman"/>
      <family val="1"/>
    </font>
    <font>
      <b/>
      <sz val="11"/>
      <color theme="1"/>
      <name val="Times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7"/>
      <color theme="1"/>
      <name val="Times New Roman"/>
      <family val="1"/>
    </font>
    <font>
      <b/>
      <sz val="8.5"/>
      <color rgb="FF00B050"/>
      <name val="Times New Roman"/>
      <family val="1"/>
    </font>
    <font>
      <b/>
      <sz val="8.5"/>
      <color rgb="FF00B050"/>
      <name val="Times"/>
      <family val="1"/>
    </font>
    <font>
      <sz val="8.5"/>
      <color rgb="FF00B050"/>
      <name val="Times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i/>
      <sz val="12"/>
      <name val="Times New Roman"/>
      <family val="1"/>
    </font>
    <font>
      <i/>
      <sz val="7"/>
      <name val="Times New Roman"/>
      <family val="1"/>
    </font>
    <font>
      <sz val="7"/>
      <color indexed="8"/>
      <name val="Arial"/>
      <family val="2"/>
    </font>
    <font>
      <b/>
      <sz val="8.5"/>
      <name val="Times New Roman"/>
      <family val="1"/>
    </font>
    <font>
      <sz val="8.5"/>
      <name val="Times New Roman"/>
      <family val="1"/>
    </font>
    <font>
      <sz val="8.5"/>
      <color rgb="FF00B050"/>
      <name val="Times New Roman"/>
      <family val="1"/>
    </font>
    <font>
      <i/>
      <sz val="8.5"/>
      <name val="Times New Roman"/>
      <family val="1"/>
    </font>
    <font>
      <sz val="8.5"/>
      <color rgb="FFFF0000"/>
      <name val="Times New Roman"/>
      <family val="1"/>
    </font>
    <font>
      <b/>
      <sz val="8.5"/>
      <color rgb="FFFF0000"/>
      <name val="Times New Roman"/>
      <family val="1"/>
    </font>
    <font>
      <sz val="4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color rgb="FFFF0000"/>
      <name val="Times New Roman"/>
      <family val="1"/>
    </font>
    <font>
      <i/>
      <sz val="7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43" fontId="16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</cellStyleXfs>
  <cellXfs count="295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12" xfId="0" applyFont="1" applyBorder="1" applyAlignment="1">
      <alignment vertical="center"/>
    </xf>
    <xf numFmtId="3" fontId="6" fillId="0" borderId="6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6" fillId="0" borderId="7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right" vertical="center"/>
    </xf>
    <xf numFmtId="0" fontId="14" fillId="0" borderId="6" xfId="0" applyFont="1" applyBorder="1" applyAlignment="1">
      <alignment horizontal="center" vertical="center" wrapText="1"/>
    </xf>
    <xf numFmtId="3" fontId="15" fillId="0" borderId="0" xfId="0" applyNumberFormat="1" applyFont="1" applyAlignment="1">
      <alignment horizontal="right" vertical="center"/>
    </xf>
    <xf numFmtId="3" fontId="14" fillId="0" borderId="6" xfId="0" applyNumberFormat="1" applyFont="1" applyBorder="1" applyAlignment="1">
      <alignment horizontal="right" vertical="center"/>
    </xf>
    <xf numFmtId="3" fontId="15" fillId="0" borderId="10" xfId="0" applyNumberFormat="1" applyFont="1" applyBorder="1" applyAlignment="1">
      <alignment horizontal="right" vertical="center"/>
    </xf>
    <xf numFmtId="3" fontId="14" fillId="0" borderId="7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3" fontId="15" fillId="0" borderId="11" xfId="0" applyNumberFormat="1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3" fontId="14" fillId="0" borderId="8" xfId="0" applyNumberFormat="1" applyFont="1" applyBorder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4" fontId="5" fillId="0" borderId="10" xfId="0" applyNumberFormat="1" applyFont="1" applyBorder="1" applyAlignment="1">
      <alignment horizontal="right" vertical="center"/>
    </xf>
    <xf numFmtId="4" fontId="5" fillId="0" borderId="11" xfId="0" applyNumberFormat="1" applyFont="1" applyBorder="1" applyAlignment="1">
      <alignment horizontal="right" vertical="center"/>
    </xf>
    <xf numFmtId="4" fontId="6" fillId="0" borderId="6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2" fontId="5" fillId="0" borderId="9" xfId="0" applyNumberFormat="1" applyFont="1" applyBorder="1" applyAlignment="1">
      <alignment vertical="center"/>
    </xf>
    <xf numFmtId="2" fontId="4" fillId="0" borderId="12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Border="1"/>
    <xf numFmtId="0" fontId="19" fillId="0" borderId="0" xfId="0" applyFont="1"/>
    <xf numFmtId="0" fontId="20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3" fontId="18" fillId="0" borderId="0" xfId="1" applyFont="1"/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5" fillId="0" borderId="22" xfId="2" applyFont="1" applyBorder="1" applyAlignment="1">
      <alignment horizontal="center" wrapText="1"/>
    </xf>
    <xf numFmtId="0" fontId="25" fillId="0" borderId="23" xfId="2" applyFont="1" applyBorder="1" applyAlignment="1">
      <alignment horizontal="center" wrapText="1"/>
    </xf>
    <xf numFmtId="0" fontId="25" fillId="0" borderId="22" xfId="3" applyFont="1" applyBorder="1" applyAlignment="1">
      <alignment horizontal="center" wrapText="1"/>
    </xf>
    <xf numFmtId="0" fontId="25" fillId="0" borderId="23" xfId="3" applyFont="1" applyBorder="1" applyAlignment="1">
      <alignment horizontal="center" wrapText="1"/>
    </xf>
    <xf numFmtId="0" fontId="27" fillId="0" borderId="9" xfId="0" applyFont="1" applyBorder="1" applyAlignment="1">
      <alignment vertical="center"/>
    </xf>
    <xf numFmtId="3" fontId="28" fillId="0" borderId="0" xfId="0" applyNumberFormat="1" applyFont="1" applyAlignment="1">
      <alignment horizontal="right" vertical="center"/>
    </xf>
    <xf numFmtId="3" fontId="28" fillId="0" borderId="11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center" vertical="center" wrapText="1"/>
    </xf>
    <xf numFmtId="0" fontId="25" fillId="0" borderId="16" xfId="2" applyFont="1" applyBorder="1" applyAlignment="1">
      <alignment horizontal="left" vertical="top" wrapText="1"/>
    </xf>
    <xf numFmtId="164" fontId="25" fillId="0" borderId="26" xfId="2" applyNumberFormat="1" applyFont="1" applyBorder="1" applyAlignment="1">
      <alignment horizontal="right" vertical="top"/>
    </xf>
    <xf numFmtId="164" fontId="25" fillId="0" borderId="27" xfId="2" applyNumberFormat="1" applyFont="1" applyBorder="1" applyAlignment="1">
      <alignment horizontal="right" vertical="top"/>
    </xf>
    <xf numFmtId="164" fontId="25" fillId="0" borderId="28" xfId="2" applyNumberFormat="1" applyFont="1" applyBorder="1" applyAlignment="1">
      <alignment horizontal="right" vertical="top"/>
    </xf>
    <xf numFmtId="0" fontId="25" fillId="0" borderId="16" xfId="3" applyFont="1" applyBorder="1" applyAlignment="1">
      <alignment horizontal="left" vertical="top" wrapText="1"/>
    </xf>
    <xf numFmtId="164" fontId="25" fillId="0" borderId="26" xfId="3" applyNumberFormat="1" applyFont="1" applyBorder="1" applyAlignment="1">
      <alignment horizontal="right" vertical="top"/>
    </xf>
    <xf numFmtId="164" fontId="25" fillId="0" borderId="27" xfId="3" applyNumberFormat="1" applyFont="1" applyBorder="1" applyAlignment="1">
      <alignment horizontal="right" vertical="top"/>
    </xf>
    <xf numFmtId="164" fontId="25" fillId="0" borderId="28" xfId="3" applyNumberFormat="1" applyFont="1" applyBorder="1" applyAlignment="1">
      <alignment horizontal="right" vertical="top"/>
    </xf>
    <xf numFmtId="3" fontId="28" fillId="0" borderId="0" xfId="0" applyNumberFormat="1" applyFont="1" applyBorder="1" applyAlignment="1">
      <alignment horizontal="right" vertical="center"/>
    </xf>
    <xf numFmtId="0" fontId="25" fillId="0" borderId="30" xfId="2" applyFont="1" applyBorder="1" applyAlignment="1">
      <alignment horizontal="left" vertical="top" wrapText="1"/>
    </xf>
    <xf numFmtId="164" fontId="25" fillId="0" borderId="31" xfId="2" applyNumberFormat="1" applyFont="1" applyBorder="1" applyAlignment="1">
      <alignment horizontal="right" vertical="top"/>
    </xf>
    <xf numFmtId="164" fontId="25" fillId="0" borderId="32" xfId="2" applyNumberFormat="1" applyFont="1" applyBorder="1" applyAlignment="1">
      <alignment horizontal="right" vertical="top"/>
    </xf>
    <xf numFmtId="164" fontId="25" fillId="0" borderId="33" xfId="2" applyNumberFormat="1" applyFont="1" applyBorder="1" applyAlignment="1">
      <alignment horizontal="right" vertical="top"/>
    </xf>
    <xf numFmtId="0" fontId="25" fillId="0" borderId="30" xfId="3" applyFont="1" applyBorder="1" applyAlignment="1">
      <alignment horizontal="left" vertical="top" wrapText="1"/>
    </xf>
    <xf numFmtId="164" fontId="25" fillId="0" borderId="31" xfId="3" applyNumberFormat="1" applyFont="1" applyBorder="1" applyAlignment="1">
      <alignment horizontal="right" vertical="top"/>
    </xf>
    <xf numFmtId="164" fontId="25" fillId="0" borderId="32" xfId="3" applyNumberFormat="1" applyFont="1" applyBorder="1" applyAlignment="1">
      <alignment horizontal="right" vertical="top"/>
    </xf>
    <xf numFmtId="164" fontId="25" fillId="0" borderId="33" xfId="3" applyNumberFormat="1" applyFont="1" applyBorder="1" applyAlignment="1">
      <alignment horizontal="right" vertical="top"/>
    </xf>
    <xf numFmtId="0" fontId="26" fillId="0" borderId="12" xfId="0" applyFont="1" applyBorder="1" applyAlignment="1">
      <alignment vertical="center"/>
    </xf>
    <xf numFmtId="3" fontId="13" fillId="0" borderId="8" xfId="0" applyNumberFormat="1" applyFont="1" applyBorder="1" applyAlignment="1">
      <alignment horizontal="right" vertical="center"/>
    </xf>
    <xf numFmtId="3" fontId="13" fillId="0" borderId="7" xfId="0" applyNumberFormat="1" applyFont="1" applyBorder="1" applyAlignment="1">
      <alignment horizontal="right" vertical="center"/>
    </xf>
    <xf numFmtId="164" fontId="25" fillId="0" borderId="35" xfId="2" applyNumberFormat="1" applyFont="1" applyBorder="1" applyAlignment="1">
      <alignment horizontal="right" vertical="top"/>
    </xf>
    <xf numFmtId="164" fontId="25" fillId="0" borderId="36" xfId="2" applyNumberFormat="1" applyFont="1" applyBorder="1" applyAlignment="1">
      <alignment horizontal="right" vertical="top"/>
    </xf>
    <xf numFmtId="164" fontId="25" fillId="0" borderId="24" xfId="2" applyNumberFormat="1" applyFont="1" applyBorder="1" applyAlignment="1">
      <alignment horizontal="right" vertical="top"/>
    </xf>
    <xf numFmtId="164" fontId="25" fillId="0" borderId="35" xfId="3" applyNumberFormat="1" applyFont="1" applyBorder="1" applyAlignment="1">
      <alignment horizontal="right" vertical="top"/>
    </xf>
    <xf numFmtId="164" fontId="25" fillId="0" borderId="36" xfId="3" applyNumberFormat="1" applyFont="1" applyBorder="1" applyAlignment="1">
      <alignment horizontal="right" vertical="top"/>
    </xf>
    <xf numFmtId="164" fontId="25" fillId="0" borderId="24" xfId="3" applyNumberFormat="1" applyFont="1" applyBorder="1" applyAlignment="1">
      <alignment horizontal="right" vertical="top"/>
    </xf>
    <xf numFmtId="0" fontId="22" fillId="0" borderId="37" xfId="2" applyFont="1" applyBorder="1" applyAlignment="1">
      <alignment vertical="center" wrapText="1"/>
    </xf>
    <xf numFmtId="3" fontId="26" fillId="0" borderId="0" xfId="0" applyNumberFormat="1" applyFont="1" applyBorder="1" applyAlignment="1">
      <alignment horizontal="right" vertical="center"/>
    </xf>
    <xf numFmtId="0" fontId="20" fillId="0" borderId="0" xfId="0" applyFont="1" applyAlignment="1">
      <alignment horizontal="justify" vertical="center"/>
    </xf>
    <xf numFmtId="4" fontId="28" fillId="0" borderId="0" xfId="0" applyNumberFormat="1" applyFont="1" applyAlignment="1">
      <alignment horizontal="right" vertical="center"/>
    </xf>
    <xf numFmtId="4" fontId="28" fillId="0" borderId="11" xfId="0" applyNumberFormat="1" applyFont="1" applyBorder="1" applyAlignment="1">
      <alignment horizontal="right" vertical="center"/>
    </xf>
    <xf numFmtId="4" fontId="13" fillId="0" borderId="6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7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vertical="center"/>
    </xf>
    <xf numFmtId="2" fontId="26" fillId="0" borderId="0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4" fontId="30" fillId="0" borderId="0" xfId="0" applyNumberFormat="1" applyFont="1" applyAlignment="1">
      <alignment horizontal="right" vertical="center"/>
    </xf>
    <xf numFmtId="4" fontId="31" fillId="0" borderId="6" xfId="0" applyNumberFormat="1" applyFont="1" applyBorder="1" applyAlignment="1">
      <alignment horizontal="right" vertical="center"/>
    </xf>
    <xf numFmtId="0" fontId="29" fillId="0" borderId="0" xfId="0" applyFont="1"/>
    <xf numFmtId="0" fontId="2" fillId="0" borderId="0" xfId="0" applyFont="1" applyBorder="1" applyAlignment="1">
      <alignment horizontal="center" vertical="center"/>
    </xf>
    <xf numFmtId="3" fontId="15" fillId="0" borderId="0" xfId="0" applyNumberFormat="1" applyFont="1" applyBorder="1" applyAlignment="1">
      <alignment horizontal="right" vertical="center"/>
    </xf>
    <xf numFmtId="3" fontId="1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164" fontId="25" fillId="0" borderId="35" xfId="5" applyNumberFormat="1" applyFont="1" applyBorder="1" applyAlignment="1">
      <alignment horizontal="right" vertical="top"/>
    </xf>
    <xf numFmtId="164" fontId="25" fillId="0" borderId="36" xfId="5" applyNumberFormat="1" applyFont="1" applyBorder="1" applyAlignment="1">
      <alignment horizontal="right" vertical="top"/>
    </xf>
    <xf numFmtId="0" fontId="21" fillId="0" borderId="36" xfId="5" applyBorder="1" applyAlignment="1">
      <alignment horizontal="center" vertical="center"/>
    </xf>
    <xf numFmtId="164" fontId="25" fillId="0" borderId="24" xfId="5" applyNumberFormat="1" applyFont="1" applyBorder="1" applyAlignment="1">
      <alignment horizontal="right" vertical="top"/>
    </xf>
    <xf numFmtId="164" fontId="25" fillId="0" borderId="0" xfId="5" applyNumberFormat="1" applyFont="1" applyBorder="1" applyAlignment="1">
      <alignment horizontal="right" vertical="top"/>
    </xf>
    <xf numFmtId="0" fontId="25" fillId="0" borderId="22" xfId="5" applyFont="1" applyBorder="1" applyAlignment="1">
      <alignment horizontal="center" wrapText="1"/>
    </xf>
    <xf numFmtId="0" fontId="25" fillId="0" borderId="23" xfId="5" applyFont="1" applyBorder="1" applyAlignment="1">
      <alignment horizontal="center" wrapText="1"/>
    </xf>
    <xf numFmtId="0" fontId="21" fillId="0" borderId="0" xfId="5" applyFont="1" applyBorder="1" applyAlignment="1">
      <alignment horizontal="center" vertical="center"/>
    </xf>
    <xf numFmtId="0" fontId="25" fillId="0" borderId="0" xfId="5" applyFont="1" applyBorder="1" applyAlignment="1">
      <alignment horizontal="center" wrapText="1"/>
    </xf>
    <xf numFmtId="0" fontId="25" fillId="0" borderId="16" xfId="5" applyFont="1" applyBorder="1" applyAlignment="1">
      <alignment horizontal="left" vertical="top" wrapText="1"/>
    </xf>
    <xf numFmtId="164" fontId="25" fillId="0" borderId="26" xfId="5" applyNumberFormat="1" applyFont="1" applyBorder="1" applyAlignment="1">
      <alignment horizontal="right" vertical="top"/>
    </xf>
    <xf numFmtId="164" fontId="25" fillId="0" borderId="27" xfId="5" applyNumberFormat="1" applyFont="1" applyBorder="1" applyAlignment="1">
      <alignment horizontal="right" vertical="top"/>
    </xf>
    <xf numFmtId="164" fontId="25" fillId="0" borderId="28" xfId="5" applyNumberFormat="1" applyFont="1" applyBorder="1" applyAlignment="1">
      <alignment horizontal="right" vertical="top"/>
    </xf>
    <xf numFmtId="0" fontId="25" fillId="0" borderId="0" xfId="5" applyFont="1" applyBorder="1" applyAlignment="1">
      <alignment horizontal="left" vertical="top" wrapText="1"/>
    </xf>
    <xf numFmtId="164" fontId="18" fillId="0" borderId="0" xfId="0" applyNumberFormat="1" applyFont="1" applyBorder="1"/>
    <xf numFmtId="0" fontId="25" fillId="0" borderId="30" xfId="5" applyFont="1" applyBorder="1" applyAlignment="1">
      <alignment horizontal="left" vertical="top" wrapText="1"/>
    </xf>
    <xf numFmtId="164" fontId="25" fillId="0" borderId="31" xfId="5" applyNumberFormat="1" applyFont="1" applyBorder="1" applyAlignment="1">
      <alignment horizontal="right" vertical="top"/>
    </xf>
    <xf numFmtId="164" fontId="25" fillId="0" borderId="32" xfId="5" applyNumberFormat="1" applyFont="1" applyBorder="1" applyAlignment="1">
      <alignment horizontal="right" vertical="top"/>
    </xf>
    <xf numFmtId="164" fontId="25" fillId="0" borderId="33" xfId="5" applyNumberFormat="1" applyFont="1" applyBorder="1" applyAlignment="1">
      <alignment horizontal="right" vertical="top"/>
    </xf>
    <xf numFmtId="0" fontId="21" fillId="0" borderId="0" xfId="5"/>
    <xf numFmtId="0" fontId="32" fillId="0" borderId="0" xfId="0" applyFont="1" applyAlignment="1">
      <alignment vertical="center"/>
    </xf>
    <xf numFmtId="0" fontId="21" fillId="0" borderId="42" xfId="5" applyFont="1" applyBorder="1" applyAlignment="1">
      <alignment horizontal="center" vertical="center"/>
    </xf>
    <xf numFmtId="164" fontId="25" fillId="0" borderId="43" xfId="5" applyNumberFormat="1" applyFont="1" applyBorder="1" applyAlignment="1">
      <alignment horizontal="right" vertical="top"/>
    </xf>
    <xf numFmtId="164" fontId="25" fillId="0" borderId="45" xfId="5" applyNumberFormat="1" applyFont="1" applyBorder="1" applyAlignment="1">
      <alignment horizontal="right" vertical="top"/>
    </xf>
    <xf numFmtId="164" fontId="25" fillId="0" borderId="46" xfId="5" applyNumberFormat="1" applyFont="1" applyBorder="1" applyAlignment="1">
      <alignment horizontal="right" vertical="top"/>
    </xf>
    <xf numFmtId="0" fontId="25" fillId="0" borderId="47" xfId="5" applyFont="1" applyBorder="1" applyAlignment="1">
      <alignment horizontal="center" wrapText="1"/>
    </xf>
    <xf numFmtId="0" fontId="25" fillId="0" borderId="50" xfId="5" applyFont="1" applyBorder="1" applyAlignment="1">
      <alignment horizontal="left" vertical="top" wrapText="1"/>
    </xf>
    <xf numFmtId="164" fontId="25" fillId="0" borderId="51" xfId="5" applyNumberFormat="1" applyFont="1" applyBorder="1" applyAlignment="1">
      <alignment horizontal="right" vertical="top"/>
    </xf>
    <xf numFmtId="164" fontId="25" fillId="0" borderId="52" xfId="5" applyNumberFormat="1" applyFont="1" applyBorder="1" applyAlignment="1">
      <alignment horizontal="right" vertical="top"/>
    </xf>
    <xf numFmtId="0" fontId="21" fillId="0" borderId="52" xfId="5" applyBorder="1" applyAlignment="1">
      <alignment horizontal="center" vertical="center"/>
    </xf>
    <xf numFmtId="164" fontId="25" fillId="0" borderId="53" xfId="5" applyNumberFormat="1" applyFont="1" applyBorder="1" applyAlignment="1">
      <alignment horizontal="right" vertical="top"/>
    </xf>
    <xf numFmtId="0" fontId="21" fillId="0" borderId="39" xfId="5" applyFont="1" applyBorder="1" applyAlignment="1">
      <alignment horizontal="center" vertical="center"/>
    </xf>
    <xf numFmtId="0" fontId="21" fillId="0" borderId="32" xfId="5" applyBorder="1" applyAlignment="1">
      <alignment horizontal="center" vertical="center"/>
    </xf>
    <xf numFmtId="164" fontId="25" fillId="0" borderId="37" xfId="5" applyNumberFormat="1" applyFont="1" applyBorder="1" applyAlignment="1">
      <alignment horizontal="right" vertical="top"/>
    </xf>
    <xf numFmtId="164" fontId="25" fillId="0" borderId="54" xfId="5" applyNumberFormat="1" applyFont="1" applyBorder="1" applyAlignment="1">
      <alignment horizontal="right" vertical="top"/>
    </xf>
    <xf numFmtId="0" fontId="21" fillId="0" borderId="41" xfId="5" applyFont="1" applyBorder="1" applyAlignment="1">
      <alignment horizontal="center" vertical="center"/>
    </xf>
    <xf numFmtId="164" fontId="25" fillId="0" borderId="49" xfId="5" applyNumberFormat="1" applyFont="1" applyBorder="1" applyAlignment="1">
      <alignment horizontal="right" vertical="top"/>
    </xf>
    <xf numFmtId="0" fontId="21" fillId="0" borderId="46" xfId="5" applyBorder="1" applyAlignment="1">
      <alignment horizontal="center" vertical="center"/>
    </xf>
    <xf numFmtId="0" fontId="25" fillId="0" borderId="49" xfId="5" applyFont="1" applyBorder="1" applyAlignment="1">
      <alignment horizontal="left" vertical="top" wrapText="1"/>
    </xf>
    <xf numFmtId="0" fontId="31" fillId="0" borderId="4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0" fillId="0" borderId="9" xfId="0" applyFont="1" applyBorder="1" applyAlignment="1">
      <alignment vertical="center"/>
    </xf>
    <xf numFmtId="164" fontId="18" fillId="0" borderId="0" xfId="0" applyNumberFormat="1" applyFont="1"/>
    <xf numFmtId="0" fontId="31" fillId="0" borderId="12" xfId="0" applyFont="1" applyBorder="1" applyAlignment="1">
      <alignment vertical="center"/>
    </xf>
    <xf numFmtId="0" fontId="23" fillId="0" borderId="0" xfId="0" applyFont="1"/>
    <xf numFmtId="0" fontId="33" fillId="0" borderId="0" xfId="0" applyFont="1"/>
    <xf numFmtId="0" fontId="34" fillId="0" borderId="0" xfId="0" applyFont="1" applyAlignment="1">
      <alignment vertical="center"/>
    </xf>
    <xf numFmtId="0" fontId="17" fillId="0" borderId="0" xfId="0" applyFont="1"/>
    <xf numFmtId="4" fontId="30" fillId="0" borderId="11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/>
    </xf>
    <xf numFmtId="4" fontId="31" fillId="0" borderId="7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3" fontId="13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/>
    </xf>
    <xf numFmtId="4" fontId="15" fillId="0" borderId="11" xfId="0" applyNumberFormat="1" applyFont="1" applyBorder="1" applyAlignment="1">
      <alignment horizontal="right" vertical="center"/>
    </xf>
    <xf numFmtId="4" fontId="14" fillId="0" borderId="6" xfId="0" applyNumberFormat="1" applyFont="1" applyBorder="1" applyAlignment="1">
      <alignment horizontal="right" vertical="center"/>
    </xf>
    <xf numFmtId="4" fontId="14" fillId="0" borderId="7" xfId="0" applyNumberFormat="1" applyFont="1" applyBorder="1" applyAlignment="1">
      <alignment horizontal="right" vertical="center"/>
    </xf>
    <xf numFmtId="4" fontId="14" fillId="0" borderId="8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 wrapText="1"/>
    </xf>
    <xf numFmtId="0" fontId="22" fillId="0" borderId="0" xfId="3" applyFont="1" applyBorder="1" applyAlignment="1">
      <alignment horizontal="center" vertical="center" wrapText="1"/>
    </xf>
    <xf numFmtId="0" fontId="25" fillId="0" borderId="39" xfId="2" applyFont="1" applyBorder="1" applyAlignment="1">
      <alignment horizontal="left"/>
    </xf>
    <xf numFmtId="0" fontId="25" fillId="0" borderId="39" xfId="3" applyFont="1" applyBorder="1" applyAlignment="1">
      <alignment horizontal="left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1" fillId="0" borderId="25" xfId="2" applyBorder="1" applyAlignment="1">
      <alignment horizontal="center" vertical="center" wrapText="1"/>
    </xf>
    <xf numFmtId="0" fontId="21" fillId="0" borderId="16" xfId="2" applyBorder="1" applyAlignment="1">
      <alignment horizontal="center" vertical="center" wrapText="1"/>
    </xf>
    <xf numFmtId="0" fontId="21" fillId="0" borderId="20" xfId="2" applyBorder="1" applyAlignment="1">
      <alignment horizontal="center" vertical="center" wrapText="1"/>
    </xf>
    <xf numFmtId="0" fontId="21" fillId="0" borderId="21" xfId="2" applyBorder="1" applyAlignment="1">
      <alignment horizontal="center" vertical="center" wrapText="1"/>
    </xf>
    <xf numFmtId="0" fontId="25" fillId="0" borderId="40" xfId="4" applyFont="1" applyBorder="1" applyAlignment="1">
      <alignment horizontal="left"/>
    </xf>
    <xf numFmtId="0" fontId="25" fillId="0" borderId="40" xfId="2" applyFont="1" applyBorder="1" applyAlignment="1">
      <alignment horizontal="left"/>
    </xf>
    <xf numFmtId="0" fontId="25" fillId="0" borderId="28" xfId="2" applyFont="1" applyBorder="1" applyAlignment="1">
      <alignment horizontal="center" wrapText="1"/>
    </xf>
    <xf numFmtId="0" fontId="25" fillId="0" borderId="24" xfId="2" applyFont="1" applyBorder="1" applyAlignment="1">
      <alignment horizontal="center" wrapText="1"/>
    </xf>
    <xf numFmtId="0" fontId="25" fillId="0" borderId="25" xfId="2" applyFont="1" applyBorder="1" applyAlignment="1">
      <alignment horizontal="left" vertical="top" wrapText="1"/>
    </xf>
    <xf numFmtId="0" fontId="25" fillId="0" borderId="29" xfId="2" applyFont="1" applyBorder="1" applyAlignment="1">
      <alignment horizontal="left" vertical="top" wrapText="1"/>
    </xf>
    <xf numFmtId="0" fontId="25" fillId="0" borderId="25" xfId="3" applyFont="1" applyBorder="1" applyAlignment="1">
      <alignment horizontal="left" vertical="top" wrapText="1"/>
    </xf>
    <xf numFmtId="0" fontId="25" fillId="0" borderId="29" xfId="3" applyFont="1" applyBorder="1" applyAlignment="1">
      <alignment horizontal="left" vertical="top" wrapText="1"/>
    </xf>
    <xf numFmtId="0" fontId="25" fillId="0" borderId="20" xfId="2" applyFont="1" applyBorder="1" applyAlignment="1">
      <alignment horizontal="left" vertical="top" wrapText="1"/>
    </xf>
    <xf numFmtId="0" fontId="25" fillId="0" borderId="21" xfId="2" applyFont="1" applyBorder="1" applyAlignment="1">
      <alignment horizontal="left" vertical="top" wrapText="1"/>
    </xf>
    <xf numFmtId="0" fontId="25" fillId="0" borderId="20" xfId="3" applyFont="1" applyBorder="1" applyAlignment="1">
      <alignment horizontal="left" vertical="top" wrapText="1"/>
    </xf>
    <xf numFmtId="0" fontId="25" fillId="0" borderId="21" xfId="3" applyFont="1" applyBorder="1" applyAlignment="1">
      <alignment horizontal="left" vertical="top" wrapText="1"/>
    </xf>
    <xf numFmtId="0" fontId="21" fillId="0" borderId="25" xfId="3" applyBorder="1" applyAlignment="1">
      <alignment horizontal="center" vertical="center" wrapText="1"/>
    </xf>
    <xf numFmtId="0" fontId="21" fillId="0" borderId="16" xfId="3" applyBorder="1" applyAlignment="1">
      <alignment horizontal="center" vertical="center" wrapText="1"/>
    </xf>
    <xf numFmtId="0" fontId="21" fillId="0" borderId="20" xfId="3" applyBorder="1" applyAlignment="1">
      <alignment horizontal="center" vertical="center" wrapText="1"/>
    </xf>
    <xf numFmtId="0" fontId="21" fillId="0" borderId="21" xfId="3" applyBorder="1" applyAlignment="1">
      <alignment horizontal="center" vertical="center" wrapText="1"/>
    </xf>
    <xf numFmtId="0" fontId="25" fillId="0" borderId="38" xfId="3" applyFont="1" applyBorder="1" applyAlignment="1">
      <alignment horizontal="center" wrapText="1"/>
    </xf>
    <xf numFmtId="0" fontId="25" fillId="0" borderId="18" xfId="3" applyFont="1" applyBorder="1" applyAlignment="1">
      <alignment horizontal="center" wrapText="1"/>
    </xf>
    <xf numFmtId="0" fontId="25" fillId="0" borderId="28" xfId="3" applyFont="1" applyBorder="1" applyAlignment="1">
      <alignment horizontal="center" wrapText="1"/>
    </xf>
    <xf numFmtId="0" fontId="25" fillId="0" borderId="24" xfId="3" applyFont="1" applyBorder="1" applyAlignment="1">
      <alignment horizontal="center" wrapText="1"/>
    </xf>
    <xf numFmtId="0" fontId="25" fillId="0" borderId="38" xfId="2" applyFont="1" applyBorder="1" applyAlignment="1">
      <alignment horizontal="center" wrapText="1"/>
    </xf>
    <xf numFmtId="0" fontId="25" fillId="0" borderId="18" xfId="2" applyFont="1" applyBorder="1" applyAlignment="1">
      <alignment horizontal="center" wrapText="1"/>
    </xf>
    <xf numFmtId="0" fontId="25" fillId="0" borderId="42" xfId="5" applyFont="1" applyBorder="1" applyAlignment="1">
      <alignment horizontal="left" vertical="top" wrapText="1"/>
    </xf>
    <xf numFmtId="0" fontId="21" fillId="0" borderId="42" xfId="5" applyFont="1" applyBorder="1" applyAlignment="1">
      <alignment horizontal="center" vertical="center"/>
    </xf>
    <xf numFmtId="0" fontId="22" fillId="0" borderId="0" xfId="5" applyFont="1" applyBorder="1" applyAlignment="1">
      <alignment horizontal="center" vertical="center" wrapText="1"/>
    </xf>
    <xf numFmtId="0" fontId="21" fillId="0" borderId="0" xfId="5" applyFont="1" applyBorder="1" applyAlignment="1">
      <alignment horizontal="center" vertical="center"/>
    </xf>
    <xf numFmtId="0" fontId="25" fillId="0" borderId="25" xfId="5" applyFont="1" applyBorder="1" applyAlignment="1">
      <alignment horizontal="left" vertical="top" wrapText="1"/>
    </xf>
    <xf numFmtId="0" fontId="25" fillId="0" borderId="29" xfId="5" applyFont="1" applyBorder="1" applyAlignment="1">
      <alignment horizontal="left" vertical="top" wrapText="1"/>
    </xf>
    <xf numFmtId="0" fontId="25" fillId="0" borderId="0" xfId="5" applyFont="1" applyBorder="1" applyAlignment="1">
      <alignment horizontal="left"/>
    </xf>
    <xf numFmtId="0" fontId="25" fillId="0" borderId="55" xfId="5" applyFont="1" applyBorder="1" applyAlignment="1">
      <alignment horizontal="left" vertical="top" wrapText="1"/>
    </xf>
    <xf numFmtId="0" fontId="21" fillId="0" borderId="29" xfId="5" applyFont="1" applyBorder="1" applyAlignment="1">
      <alignment horizontal="center" vertical="center"/>
    </xf>
    <xf numFmtId="0" fontId="21" fillId="0" borderId="44" xfId="5" applyFont="1" applyBorder="1" applyAlignment="1">
      <alignment horizontal="center" vertical="center"/>
    </xf>
    <xf numFmtId="0" fontId="25" fillId="0" borderId="49" xfId="5" applyFont="1" applyBorder="1" applyAlignment="1">
      <alignment horizontal="left" vertical="top" wrapText="1"/>
    </xf>
    <xf numFmtId="0" fontId="25" fillId="0" borderId="17" xfId="5" applyFont="1" applyBorder="1" applyAlignment="1">
      <alignment horizontal="center" wrapText="1"/>
    </xf>
    <xf numFmtId="0" fontId="21" fillId="0" borderId="18" xfId="5" applyFont="1" applyBorder="1" applyAlignment="1">
      <alignment horizontal="center" vertical="center"/>
    </xf>
    <xf numFmtId="0" fontId="25" fillId="0" borderId="19" xfId="5" applyFont="1" applyBorder="1" applyAlignment="1">
      <alignment horizontal="center" wrapText="1"/>
    </xf>
    <xf numFmtId="0" fontId="21" fillId="0" borderId="24" xfId="5" applyFont="1" applyBorder="1" applyAlignment="1">
      <alignment horizontal="center" vertical="center"/>
    </xf>
    <xf numFmtId="0" fontId="21" fillId="0" borderId="25" xfId="5" applyBorder="1" applyAlignment="1">
      <alignment horizontal="center" vertical="center" wrapText="1"/>
    </xf>
    <xf numFmtId="0" fontId="21" fillId="0" borderId="16" xfId="5" applyBorder="1" applyAlignment="1">
      <alignment horizontal="center" vertical="center" wrapText="1"/>
    </xf>
    <xf numFmtId="0" fontId="21" fillId="0" borderId="20" xfId="5" applyBorder="1" applyAlignment="1">
      <alignment horizontal="center" vertical="center" wrapText="1"/>
    </xf>
    <xf numFmtId="0" fontId="21" fillId="0" borderId="21" xfId="5" applyBorder="1" applyAlignment="1">
      <alignment horizontal="center" vertical="center" wrapText="1"/>
    </xf>
    <xf numFmtId="0" fontId="25" fillId="0" borderId="38" xfId="5" applyFont="1" applyBorder="1" applyAlignment="1">
      <alignment horizontal="center" wrapText="1"/>
    </xf>
    <xf numFmtId="0" fontId="25" fillId="0" borderId="18" xfId="5" applyFont="1" applyBorder="1" applyAlignment="1">
      <alignment horizontal="center" wrapText="1"/>
    </xf>
    <xf numFmtId="0" fontId="25" fillId="0" borderId="28" xfId="5" applyFont="1" applyBorder="1" applyAlignment="1">
      <alignment horizontal="center" wrapText="1"/>
    </xf>
    <xf numFmtId="0" fontId="25" fillId="0" borderId="24" xfId="5" applyFont="1" applyBorder="1" applyAlignment="1">
      <alignment horizontal="center" wrapText="1"/>
    </xf>
    <xf numFmtId="0" fontId="25" fillId="0" borderId="38" xfId="5" applyFont="1" applyBorder="1" applyAlignment="1">
      <alignment horizontal="left" vertical="top" wrapText="1"/>
    </xf>
    <xf numFmtId="0" fontId="25" fillId="0" borderId="37" xfId="5" applyFont="1" applyBorder="1" applyAlignment="1">
      <alignment horizontal="left" vertical="top" wrapText="1"/>
    </xf>
    <xf numFmtId="0" fontId="25" fillId="0" borderId="15" xfId="5" applyFont="1" applyBorder="1" applyAlignment="1">
      <alignment horizontal="left" vertical="top" wrapText="1"/>
    </xf>
    <xf numFmtId="0" fontId="21" fillId="0" borderId="37" xfId="5" applyFont="1" applyBorder="1" applyAlignment="1">
      <alignment horizontal="center" vertical="center"/>
    </xf>
    <xf numFmtId="0" fontId="21" fillId="0" borderId="16" xfId="5" applyFont="1" applyBorder="1" applyAlignment="1">
      <alignment horizontal="center" vertical="center"/>
    </xf>
    <xf numFmtId="0" fontId="21" fillId="0" borderId="20" xfId="5" applyFont="1" applyBorder="1" applyAlignment="1">
      <alignment horizontal="center" vertical="center"/>
    </xf>
    <xf numFmtId="0" fontId="21" fillId="0" borderId="39" xfId="5" applyFont="1" applyBorder="1" applyAlignment="1">
      <alignment horizontal="center" vertical="center"/>
    </xf>
    <xf numFmtId="0" fontId="21" fillId="0" borderId="21" xfId="5" applyFont="1" applyBorder="1" applyAlignment="1">
      <alignment horizontal="center" vertical="center"/>
    </xf>
    <xf numFmtId="0" fontId="25" fillId="0" borderId="21" xfId="5" applyFont="1" applyBorder="1" applyAlignment="1">
      <alignment horizontal="left" vertical="top" wrapText="1"/>
    </xf>
    <xf numFmtId="0" fontId="21" fillId="0" borderId="15" xfId="5" applyBorder="1" applyAlignment="1">
      <alignment horizontal="center" vertical="center" wrapText="1"/>
    </xf>
    <xf numFmtId="0" fontId="25" fillId="0" borderId="0" xfId="5" applyFont="1" applyBorder="1" applyAlignment="1">
      <alignment horizontal="left" vertical="top" wrapText="1"/>
    </xf>
    <xf numFmtId="0" fontId="21" fillId="0" borderId="41" xfId="5" applyFont="1" applyBorder="1" applyAlignment="1">
      <alignment horizontal="center" vertical="center"/>
    </xf>
    <xf numFmtId="0" fontId="21" fillId="0" borderId="0" xfId="5" applyBorder="1" applyAlignment="1">
      <alignment horizontal="center" vertical="center" wrapText="1"/>
    </xf>
    <xf numFmtId="0" fontId="25" fillId="0" borderId="0" xfId="5" applyFont="1" applyBorder="1" applyAlignment="1">
      <alignment horizontal="center" wrapText="1"/>
    </xf>
    <xf numFmtId="0" fontId="25" fillId="0" borderId="20" xfId="5" applyFont="1" applyBorder="1" applyAlignment="1">
      <alignment horizontal="left" vertical="top" wrapText="1"/>
    </xf>
    <xf numFmtId="0" fontId="25" fillId="0" borderId="34" xfId="5" applyFont="1" applyBorder="1" applyAlignment="1">
      <alignment horizontal="left" vertical="top" wrapText="1"/>
    </xf>
    <xf numFmtId="0" fontId="25" fillId="0" borderId="48" xfId="5" applyFont="1" applyBorder="1" applyAlignment="1">
      <alignment horizontal="left" vertical="top" wrapText="1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</cellXfs>
  <cellStyles count="6">
    <cellStyle name="Migliaia" xfId="1" builtinId="3"/>
    <cellStyle name="Normale" xfId="0" builtinId="0"/>
    <cellStyle name="Normale_Tab. IS.UV.1-Inc.tot." xfId="2"/>
    <cellStyle name="Normale_Tab. IS.UV.1-Inc.tot._1" xfId="4"/>
    <cellStyle name="Normale_Tab. IS.UV.1-Inc.tot._2" xfId="3"/>
    <cellStyle name="Normale_Tab. IS.UV.2 - Per tipo di U.V.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per figure'!$A$3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figure'!$B$2:$P$2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figure'!$B$3:$P$3</c:f>
              <c:numCache>
                <c:formatCode>#,##0</c:formatCode>
                <c:ptCount val="15"/>
                <c:pt idx="0">
                  <c:v>110750</c:v>
                </c:pt>
                <c:pt idx="1">
                  <c:v>80765</c:v>
                </c:pt>
                <c:pt idx="2">
                  <c:v>67760</c:v>
                </c:pt>
                <c:pt idx="3">
                  <c:v>67801</c:v>
                </c:pt>
                <c:pt idx="4">
                  <c:v>67029</c:v>
                </c:pt>
                <c:pt idx="5" formatCode="General">
                  <c:v>30550</c:v>
                </c:pt>
                <c:pt idx="6">
                  <c:v>24566</c:v>
                </c:pt>
                <c:pt idx="7">
                  <c:v>22688</c:v>
                </c:pt>
                <c:pt idx="8">
                  <c:v>22456</c:v>
                </c:pt>
                <c:pt idx="9">
                  <c:v>22967</c:v>
                </c:pt>
                <c:pt idx="10">
                  <c:v>141300</c:v>
                </c:pt>
                <c:pt idx="11">
                  <c:v>105331</c:v>
                </c:pt>
                <c:pt idx="12">
                  <c:v>90448</c:v>
                </c:pt>
                <c:pt idx="13">
                  <c:v>90257</c:v>
                </c:pt>
                <c:pt idx="14">
                  <c:v>89996</c:v>
                </c:pt>
              </c:numCache>
            </c:numRef>
          </c:val>
        </c:ser>
        <c:ser>
          <c:idx val="1"/>
          <c:order val="1"/>
          <c:tx>
            <c:strRef>
              <c:f>'Base per figure'!$A$4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figure'!$B$2:$P$2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figure'!$B$4:$P$4</c:f>
              <c:numCache>
                <c:formatCode>#,##0</c:formatCode>
                <c:ptCount val="15"/>
                <c:pt idx="0">
                  <c:v>54154</c:v>
                </c:pt>
                <c:pt idx="1">
                  <c:v>43661</c:v>
                </c:pt>
                <c:pt idx="2">
                  <c:v>33396</c:v>
                </c:pt>
                <c:pt idx="3">
                  <c:v>33555</c:v>
                </c:pt>
                <c:pt idx="4">
                  <c:v>33518</c:v>
                </c:pt>
                <c:pt idx="5" formatCode="General">
                  <c:v>13812</c:v>
                </c:pt>
                <c:pt idx="6">
                  <c:v>12655</c:v>
                </c:pt>
                <c:pt idx="7">
                  <c:v>10312</c:v>
                </c:pt>
                <c:pt idx="8">
                  <c:v>10458</c:v>
                </c:pt>
                <c:pt idx="9">
                  <c:v>10016</c:v>
                </c:pt>
                <c:pt idx="10">
                  <c:v>67966</c:v>
                </c:pt>
                <c:pt idx="11">
                  <c:v>56316</c:v>
                </c:pt>
                <c:pt idx="12">
                  <c:v>43708</c:v>
                </c:pt>
                <c:pt idx="13">
                  <c:v>44013</c:v>
                </c:pt>
                <c:pt idx="14">
                  <c:v>43534</c:v>
                </c:pt>
              </c:numCache>
            </c:numRef>
          </c:val>
        </c:ser>
        <c:ser>
          <c:idx val="2"/>
          <c:order val="2"/>
          <c:tx>
            <c:strRef>
              <c:f>'Base per figure'!$A$5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figure'!$B$2:$P$2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figure'!$B$5:$P$5</c:f>
              <c:numCache>
                <c:formatCode>#,##0</c:formatCode>
                <c:ptCount val="15"/>
                <c:pt idx="0">
                  <c:v>39723</c:v>
                </c:pt>
                <c:pt idx="1">
                  <c:v>37190</c:v>
                </c:pt>
                <c:pt idx="2">
                  <c:v>29301</c:v>
                </c:pt>
                <c:pt idx="3">
                  <c:v>29751</c:v>
                </c:pt>
                <c:pt idx="4">
                  <c:v>29914</c:v>
                </c:pt>
                <c:pt idx="5" formatCode="General">
                  <c:v>14111</c:v>
                </c:pt>
                <c:pt idx="6">
                  <c:v>14160</c:v>
                </c:pt>
                <c:pt idx="7">
                  <c:v>11082</c:v>
                </c:pt>
                <c:pt idx="8">
                  <c:v>11770</c:v>
                </c:pt>
                <c:pt idx="9">
                  <c:v>11489</c:v>
                </c:pt>
                <c:pt idx="10">
                  <c:v>53834</c:v>
                </c:pt>
                <c:pt idx="11">
                  <c:v>51350</c:v>
                </c:pt>
                <c:pt idx="12">
                  <c:v>40383</c:v>
                </c:pt>
                <c:pt idx="13">
                  <c:v>41521</c:v>
                </c:pt>
                <c:pt idx="14">
                  <c:v>41403</c:v>
                </c:pt>
              </c:numCache>
            </c:numRef>
          </c:val>
        </c:ser>
        <c:ser>
          <c:idx val="3"/>
          <c:order val="3"/>
          <c:tx>
            <c:strRef>
              <c:f>'Base per figure'!$A$6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figure'!$B$2:$P$2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figure'!$B$6:$P$6</c:f>
              <c:numCache>
                <c:formatCode>#,##0</c:formatCode>
                <c:ptCount val="15"/>
                <c:pt idx="0">
                  <c:v>204627</c:v>
                </c:pt>
                <c:pt idx="1">
                  <c:v>161616</c:v>
                </c:pt>
                <c:pt idx="2">
                  <c:v>130457</c:v>
                </c:pt>
                <c:pt idx="3">
                  <c:v>131107</c:v>
                </c:pt>
                <c:pt idx="4">
                  <c:v>130461</c:v>
                </c:pt>
                <c:pt idx="5" formatCode="General">
                  <c:v>58473</c:v>
                </c:pt>
                <c:pt idx="6">
                  <c:v>51381</c:v>
                </c:pt>
                <c:pt idx="7">
                  <c:v>44082</c:v>
                </c:pt>
                <c:pt idx="8">
                  <c:v>44684</c:v>
                </c:pt>
                <c:pt idx="9">
                  <c:v>44472</c:v>
                </c:pt>
                <c:pt idx="10">
                  <c:v>263100</c:v>
                </c:pt>
                <c:pt idx="11">
                  <c:v>212997</c:v>
                </c:pt>
                <c:pt idx="12">
                  <c:v>174539</c:v>
                </c:pt>
                <c:pt idx="13">
                  <c:v>175791</c:v>
                </c:pt>
                <c:pt idx="14">
                  <c:v>174933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330560"/>
        <c:axId val="83223680"/>
      </c:barChart>
      <c:catAx>
        <c:axId val="833305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3223680"/>
        <c:crosses val="autoZero"/>
        <c:auto val="1"/>
        <c:lblAlgn val="ctr"/>
        <c:lblOffset val="100"/>
        <c:noMultiLvlLbl val="0"/>
      </c:catAx>
      <c:valAx>
        <c:axId val="83223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33305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per figure'!$A$11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figure'!$B$10:$P$10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figure'!$B$11:$P$11</c:f>
              <c:numCache>
                <c:formatCode>#,##0</c:formatCode>
                <c:ptCount val="15"/>
                <c:pt idx="0">
                  <c:v>10056</c:v>
                </c:pt>
                <c:pt idx="1">
                  <c:v>10149</c:v>
                </c:pt>
                <c:pt idx="2">
                  <c:v>9347</c:v>
                </c:pt>
                <c:pt idx="3">
                  <c:v>9531</c:v>
                </c:pt>
                <c:pt idx="4">
                  <c:v>9469</c:v>
                </c:pt>
                <c:pt idx="5" formatCode="General">
                  <c:v>484</c:v>
                </c:pt>
                <c:pt idx="6">
                  <c:v>393</c:v>
                </c:pt>
                <c:pt idx="7">
                  <c:v>446</c:v>
                </c:pt>
                <c:pt idx="8">
                  <c:v>442</c:v>
                </c:pt>
                <c:pt idx="9">
                  <c:v>475</c:v>
                </c:pt>
                <c:pt idx="10">
                  <c:v>10540</c:v>
                </c:pt>
                <c:pt idx="11">
                  <c:v>10542</c:v>
                </c:pt>
                <c:pt idx="12">
                  <c:v>9793</c:v>
                </c:pt>
                <c:pt idx="13">
                  <c:v>9973</c:v>
                </c:pt>
                <c:pt idx="14">
                  <c:v>9944</c:v>
                </c:pt>
              </c:numCache>
            </c:numRef>
          </c:val>
        </c:ser>
        <c:ser>
          <c:idx val="1"/>
          <c:order val="1"/>
          <c:tx>
            <c:strRef>
              <c:f>'Base per figure'!$A$12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figure'!$B$10:$P$10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figure'!$B$12:$P$12</c:f>
              <c:numCache>
                <c:formatCode>#,##0</c:formatCode>
                <c:ptCount val="15"/>
                <c:pt idx="0">
                  <c:v>5679</c:v>
                </c:pt>
                <c:pt idx="1">
                  <c:v>5633</c:v>
                </c:pt>
                <c:pt idx="2">
                  <c:v>4968</c:v>
                </c:pt>
                <c:pt idx="3">
                  <c:v>5092</c:v>
                </c:pt>
                <c:pt idx="4">
                  <c:v>5030</c:v>
                </c:pt>
                <c:pt idx="5" formatCode="General">
                  <c:v>262</c:v>
                </c:pt>
                <c:pt idx="6">
                  <c:v>220</c:v>
                </c:pt>
                <c:pt idx="7">
                  <c:v>224</c:v>
                </c:pt>
                <c:pt idx="8">
                  <c:v>240</c:v>
                </c:pt>
                <c:pt idx="9">
                  <c:v>232</c:v>
                </c:pt>
                <c:pt idx="10">
                  <c:v>5941</c:v>
                </c:pt>
                <c:pt idx="11">
                  <c:v>5853</c:v>
                </c:pt>
                <c:pt idx="12">
                  <c:v>5192</c:v>
                </c:pt>
                <c:pt idx="13">
                  <c:v>5332</c:v>
                </c:pt>
                <c:pt idx="14">
                  <c:v>5262</c:v>
                </c:pt>
              </c:numCache>
            </c:numRef>
          </c:val>
        </c:ser>
        <c:ser>
          <c:idx val="2"/>
          <c:order val="2"/>
          <c:tx>
            <c:strRef>
              <c:f>'Base per figure'!$A$13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figure'!$B$10:$P$10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figure'!$B$13:$P$13</c:f>
              <c:numCache>
                <c:formatCode>#,##0</c:formatCode>
                <c:ptCount val="15"/>
                <c:pt idx="0">
                  <c:v>3802</c:v>
                </c:pt>
                <c:pt idx="1">
                  <c:v>4200</c:v>
                </c:pt>
                <c:pt idx="2">
                  <c:v>3964</c:v>
                </c:pt>
                <c:pt idx="3">
                  <c:v>3953</c:v>
                </c:pt>
                <c:pt idx="4">
                  <c:v>4107</c:v>
                </c:pt>
                <c:pt idx="5" formatCode="General">
                  <c:v>230</c:v>
                </c:pt>
                <c:pt idx="6">
                  <c:v>176</c:v>
                </c:pt>
                <c:pt idx="7">
                  <c:v>138</c:v>
                </c:pt>
                <c:pt idx="8">
                  <c:v>182</c:v>
                </c:pt>
                <c:pt idx="9">
                  <c:v>168</c:v>
                </c:pt>
                <c:pt idx="10">
                  <c:v>4032</c:v>
                </c:pt>
                <c:pt idx="11">
                  <c:v>4376</c:v>
                </c:pt>
                <c:pt idx="12">
                  <c:v>4102</c:v>
                </c:pt>
                <c:pt idx="13">
                  <c:v>4135</c:v>
                </c:pt>
                <c:pt idx="14">
                  <c:v>4275</c:v>
                </c:pt>
              </c:numCache>
            </c:numRef>
          </c:val>
        </c:ser>
        <c:ser>
          <c:idx val="3"/>
          <c:order val="3"/>
          <c:tx>
            <c:strRef>
              <c:f>'Base per figure'!$A$14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figure'!$B$10:$P$10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figure'!$B$14:$P$14</c:f>
              <c:numCache>
                <c:formatCode>#,##0</c:formatCode>
                <c:ptCount val="15"/>
                <c:pt idx="0">
                  <c:v>19537</c:v>
                </c:pt>
                <c:pt idx="1">
                  <c:v>19982</c:v>
                </c:pt>
                <c:pt idx="2">
                  <c:v>18279</c:v>
                </c:pt>
                <c:pt idx="3">
                  <c:v>18576</c:v>
                </c:pt>
                <c:pt idx="4">
                  <c:v>18606</c:v>
                </c:pt>
                <c:pt idx="5" formatCode="General">
                  <c:v>976</c:v>
                </c:pt>
                <c:pt idx="6">
                  <c:v>789</c:v>
                </c:pt>
                <c:pt idx="7">
                  <c:v>808</c:v>
                </c:pt>
                <c:pt idx="8">
                  <c:v>864</c:v>
                </c:pt>
                <c:pt idx="9">
                  <c:v>875</c:v>
                </c:pt>
                <c:pt idx="10">
                  <c:v>20513</c:v>
                </c:pt>
                <c:pt idx="11">
                  <c:v>20771</c:v>
                </c:pt>
                <c:pt idx="12">
                  <c:v>19087</c:v>
                </c:pt>
                <c:pt idx="13">
                  <c:v>19440</c:v>
                </c:pt>
                <c:pt idx="14">
                  <c:v>19481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542016"/>
        <c:axId val="83225984"/>
      </c:barChart>
      <c:catAx>
        <c:axId val="835420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3225984"/>
        <c:crosses val="autoZero"/>
        <c:auto val="1"/>
        <c:lblAlgn val="ctr"/>
        <c:lblOffset val="100"/>
        <c:noMultiLvlLbl val="0"/>
      </c:catAx>
      <c:valAx>
        <c:axId val="8322598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35420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per figure'!$A$19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figure'!$B$18:$P$18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figure'!$B$19:$P$19</c:f>
              <c:numCache>
                <c:formatCode>#,##0</c:formatCode>
                <c:ptCount val="15"/>
                <c:pt idx="0">
                  <c:v>8360</c:v>
                </c:pt>
                <c:pt idx="1">
                  <c:v>10356</c:v>
                </c:pt>
                <c:pt idx="2">
                  <c:v>7598</c:v>
                </c:pt>
                <c:pt idx="3">
                  <c:v>11304</c:v>
                </c:pt>
                <c:pt idx="4">
                  <c:v>11157</c:v>
                </c:pt>
                <c:pt idx="5" formatCode="General">
                  <c:v>937</c:v>
                </c:pt>
                <c:pt idx="6">
                  <c:v>1076</c:v>
                </c:pt>
                <c:pt idx="7">
                  <c:v>1019</c:v>
                </c:pt>
                <c:pt idx="8">
                  <c:v>1359</c:v>
                </c:pt>
                <c:pt idx="9">
                  <c:v>1386</c:v>
                </c:pt>
                <c:pt idx="10">
                  <c:v>9297</c:v>
                </c:pt>
                <c:pt idx="11">
                  <c:v>11432</c:v>
                </c:pt>
                <c:pt idx="12">
                  <c:v>8617</c:v>
                </c:pt>
                <c:pt idx="13">
                  <c:v>12663</c:v>
                </c:pt>
                <c:pt idx="14">
                  <c:v>12543</c:v>
                </c:pt>
              </c:numCache>
            </c:numRef>
          </c:val>
        </c:ser>
        <c:ser>
          <c:idx val="1"/>
          <c:order val="1"/>
          <c:tx>
            <c:strRef>
              <c:f>'Base per figure'!$A$20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figure'!$B$18:$P$18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figure'!$B$20:$P$20</c:f>
              <c:numCache>
                <c:formatCode>#,##0</c:formatCode>
                <c:ptCount val="15"/>
                <c:pt idx="0">
                  <c:v>1873</c:v>
                </c:pt>
                <c:pt idx="1">
                  <c:v>2164</c:v>
                </c:pt>
                <c:pt idx="2">
                  <c:v>1901</c:v>
                </c:pt>
                <c:pt idx="3">
                  <c:v>2596</c:v>
                </c:pt>
                <c:pt idx="4">
                  <c:v>2687</c:v>
                </c:pt>
                <c:pt idx="5" formatCode="General">
                  <c:v>231</c:v>
                </c:pt>
                <c:pt idx="6">
                  <c:v>315</c:v>
                </c:pt>
                <c:pt idx="7">
                  <c:v>284</c:v>
                </c:pt>
                <c:pt idx="8">
                  <c:v>409</c:v>
                </c:pt>
                <c:pt idx="9">
                  <c:v>423</c:v>
                </c:pt>
                <c:pt idx="10">
                  <c:v>2104</c:v>
                </c:pt>
                <c:pt idx="11">
                  <c:v>2479</c:v>
                </c:pt>
                <c:pt idx="12">
                  <c:v>2185</c:v>
                </c:pt>
                <c:pt idx="13">
                  <c:v>3005</c:v>
                </c:pt>
                <c:pt idx="14">
                  <c:v>3110</c:v>
                </c:pt>
              </c:numCache>
            </c:numRef>
          </c:val>
        </c:ser>
        <c:ser>
          <c:idx val="2"/>
          <c:order val="2"/>
          <c:tx>
            <c:strRef>
              <c:f>'Base per figure'!$A$21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figure'!$B$18:$P$18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figure'!$B$21:$P$21</c:f>
              <c:numCache>
                <c:formatCode>#,##0</c:formatCode>
                <c:ptCount val="15"/>
                <c:pt idx="0">
                  <c:v>694</c:v>
                </c:pt>
                <c:pt idx="1">
                  <c:v>1081</c:v>
                </c:pt>
                <c:pt idx="2">
                  <c:v>1060</c:v>
                </c:pt>
                <c:pt idx="3">
                  <c:v>1510</c:v>
                </c:pt>
                <c:pt idx="4">
                  <c:v>1598</c:v>
                </c:pt>
                <c:pt idx="5" formatCode="General">
                  <c:v>132</c:v>
                </c:pt>
                <c:pt idx="6">
                  <c:v>218</c:v>
                </c:pt>
                <c:pt idx="7">
                  <c:v>188</c:v>
                </c:pt>
                <c:pt idx="8">
                  <c:v>216</c:v>
                </c:pt>
                <c:pt idx="9">
                  <c:v>270</c:v>
                </c:pt>
                <c:pt idx="10">
                  <c:v>826</c:v>
                </c:pt>
                <c:pt idx="11">
                  <c:v>1299</c:v>
                </c:pt>
                <c:pt idx="12">
                  <c:v>1248</c:v>
                </c:pt>
                <c:pt idx="13">
                  <c:v>1726</c:v>
                </c:pt>
                <c:pt idx="14">
                  <c:v>1868</c:v>
                </c:pt>
              </c:numCache>
            </c:numRef>
          </c:val>
        </c:ser>
        <c:ser>
          <c:idx val="3"/>
          <c:order val="3"/>
          <c:tx>
            <c:strRef>
              <c:f>'Base per figure'!$A$22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figure'!$B$18:$P$18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figure'!$B$22:$P$22</c:f>
              <c:numCache>
                <c:formatCode>#,##0</c:formatCode>
                <c:ptCount val="15"/>
                <c:pt idx="0">
                  <c:v>10927</c:v>
                </c:pt>
                <c:pt idx="1">
                  <c:v>13601</c:v>
                </c:pt>
                <c:pt idx="2">
                  <c:v>10559</c:v>
                </c:pt>
                <c:pt idx="3">
                  <c:v>15410</c:v>
                </c:pt>
                <c:pt idx="4">
                  <c:v>15442</c:v>
                </c:pt>
                <c:pt idx="5" formatCode="General">
                  <c:v>1300</c:v>
                </c:pt>
                <c:pt idx="6">
                  <c:v>1609</c:v>
                </c:pt>
                <c:pt idx="7">
                  <c:v>1491</c:v>
                </c:pt>
                <c:pt idx="8">
                  <c:v>1984</c:v>
                </c:pt>
                <c:pt idx="9">
                  <c:v>2079</c:v>
                </c:pt>
                <c:pt idx="10">
                  <c:v>12227</c:v>
                </c:pt>
                <c:pt idx="11">
                  <c:v>15210</c:v>
                </c:pt>
                <c:pt idx="12">
                  <c:v>12050</c:v>
                </c:pt>
                <c:pt idx="13">
                  <c:v>17394</c:v>
                </c:pt>
                <c:pt idx="14">
                  <c:v>17521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544064"/>
        <c:axId val="83228288"/>
      </c:barChart>
      <c:catAx>
        <c:axId val="8354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3228288"/>
        <c:crosses val="autoZero"/>
        <c:auto val="1"/>
        <c:lblAlgn val="ctr"/>
        <c:lblOffset val="100"/>
        <c:noMultiLvlLbl val="0"/>
      </c:catAx>
      <c:valAx>
        <c:axId val="832282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35440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per figure'!$A$27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figure'!$B$26:$P$26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figure'!$B$27:$P$27</c:f>
              <c:numCache>
                <c:formatCode>#,##0</c:formatCode>
                <c:ptCount val="15"/>
                <c:pt idx="0">
                  <c:v>26351</c:v>
                </c:pt>
                <c:pt idx="1">
                  <c:v>9606</c:v>
                </c:pt>
                <c:pt idx="2">
                  <c:v>2885</c:v>
                </c:pt>
                <c:pt idx="3">
                  <c:v>4889</c:v>
                </c:pt>
                <c:pt idx="4">
                  <c:v>4582</c:v>
                </c:pt>
                <c:pt idx="5" formatCode="General">
                  <c:v>2158</c:v>
                </c:pt>
                <c:pt idx="6">
                  <c:v>958</c:v>
                </c:pt>
                <c:pt idx="7">
                  <c:v>338</c:v>
                </c:pt>
                <c:pt idx="8">
                  <c:v>560</c:v>
                </c:pt>
                <c:pt idx="9">
                  <c:v>553</c:v>
                </c:pt>
                <c:pt idx="10">
                  <c:v>28509</c:v>
                </c:pt>
                <c:pt idx="11">
                  <c:v>10564</c:v>
                </c:pt>
                <c:pt idx="12">
                  <c:v>3223</c:v>
                </c:pt>
                <c:pt idx="13">
                  <c:v>5449</c:v>
                </c:pt>
                <c:pt idx="14">
                  <c:v>5135</c:v>
                </c:pt>
              </c:numCache>
            </c:numRef>
          </c:val>
        </c:ser>
        <c:ser>
          <c:idx val="1"/>
          <c:order val="1"/>
          <c:tx>
            <c:strRef>
              <c:f>'Base per figure'!$A$28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figure'!$B$26:$P$26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figure'!$B$28:$P$28</c:f>
              <c:numCache>
                <c:formatCode>#,##0</c:formatCode>
                <c:ptCount val="15"/>
                <c:pt idx="0">
                  <c:v>16308</c:v>
                </c:pt>
                <c:pt idx="1">
                  <c:v>5632</c:v>
                </c:pt>
                <c:pt idx="2">
                  <c:v>1856</c:v>
                </c:pt>
                <c:pt idx="3">
                  <c:v>2908</c:v>
                </c:pt>
                <c:pt idx="4">
                  <c:v>2734</c:v>
                </c:pt>
                <c:pt idx="5" formatCode="General">
                  <c:v>876</c:v>
                </c:pt>
                <c:pt idx="6">
                  <c:v>486</c:v>
                </c:pt>
                <c:pt idx="7">
                  <c:v>163</c:v>
                </c:pt>
                <c:pt idx="8">
                  <c:v>289</c:v>
                </c:pt>
                <c:pt idx="9">
                  <c:v>283</c:v>
                </c:pt>
                <c:pt idx="10">
                  <c:v>17184</c:v>
                </c:pt>
                <c:pt idx="11">
                  <c:v>6118</c:v>
                </c:pt>
                <c:pt idx="12">
                  <c:v>2019</c:v>
                </c:pt>
                <c:pt idx="13">
                  <c:v>3197</c:v>
                </c:pt>
                <c:pt idx="14">
                  <c:v>3017</c:v>
                </c:pt>
              </c:numCache>
            </c:numRef>
          </c:val>
        </c:ser>
        <c:ser>
          <c:idx val="2"/>
          <c:order val="2"/>
          <c:tx>
            <c:strRef>
              <c:f>'Base per figure'!$A$29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figure'!$B$26:$P$26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figure'!$B$29:$P$29</c:f>
              <c:numCache>
                <c:formatCode>#,##0</c:formatCode>
                <c:ptCount val="15"/>
                <c:pt idx="0">
                  <c:v>11384</c:v>
                </c:pt>
                <c:pt idx="1">
                  <c:v>5060</c:v>
                </c:pt>
                <c:pt idx="2">
                  <c:v>1502</c:v>
                </c:pt>
                <c:pt idx="3">
                  <c:v>2426</c:v>
                </c:pt>
                <c:pt idx="4">
                  <c:v>2446</c:v>
                </c:pt>
                <c:pt idx="5" formatCode="General">
                  <c:v>780</c:v>
                </c:pt>
                <c:pt idx="6">
                  <c:v>446</c:v>
                </c:pt>
                <c:pt idx="7">
                  <c:v>115</c:v>
                </c:pt>
                <c:pt idx="8">
                  <c:v>229</c:v>
                </c:pt>
                <c:pt idx="9">
                  <c:v>227</c:v>
                </c:pt>
                <c:pt idx="10">
                  <c:v>12164</c:v>
                </c:pt>
                <c:pt idx="11">
                  <c:v>5506</c:v>
                </c:pt>
                <c:pt idx="12">
                  <c:v>1617</c:v>
                </c:pt>
                <c:pt idx="13">
                  <c:v>2655</c:v>
                </c:pt>
                <c:pt idx="14">
                  <c:v>2673</c:v>
                </c:pt>
              </c:numCache>
            </c:numRef>
          </c:val>
        </c:ser>
        <c:ser>
          <c:idx val="3"/>
          <c:order val="3"/>
          <c:tx>
            <c:strRef>
              <c:f>'Base per figure'!$A$30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figure'!$B$26:$P$26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figure'!$B$30:$P$30</c:f>
              <c:numCache>
                <c:formatCode>#,##0</c:formatCode>
                <c:ptCount val="15"/>
                <c:pt idx="0">
                  <c:v>54043</c:v>
                </c:pt>
                <c:pt idx="1">
                  <c:v>20298</c:v>
                </c:pt>
                <c:pt idx="2">
                  <c:v>6243</c:v>
                </c:pt>
                <c:pt idx="3">
                  <c:v>10223</c:v>
                </c:pt>
                <c:pt idx="4">
                  <c:v>9762</c:v>
                </c:pt>
                <c:pt idx="5" formatCode="General">
                  <c:v>3814</c:v>
                </c:pt>
                <c:pt idx="6">
                  <c:v>1890</c:v>
                </c:pt>
                <c:pt idx="7">
                  <c:v>616</c:v>
                </c:pt>
                <c:pt idx="8">
                  <c:v>1078</c:v>
                </c:pt>
                <c:pt idx="9">
                  <c:v>1063</c:v>
                </c:pt>
                <c:pt idx="10">
                  <c:v>57857</c:v>
                </c:pt>
                <c:pt idx="11">
                  <c:v>22188</c:v>
                </c:pt>
                <c:pt idx="12">
                  <c:v>6859</c:v>
                </c:pt>
                <c:pt idx="13">
                  <c:v>11301</c:v>
                </c:pt>
                <c:pt idx="14">
                  <c:v>10825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399872"/>
        <c:axId val="88154112"/>
      </c:barChart>
      <c:catAx>
        <c:axId val="883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154112"/>
        <c:crosses val="autoZero"/>
        <c:auto val="1"/>
        <c:lblAlgn val="ctr"/>
        <c:lblOffset val="100"/>
        <c:noMultiLvlLbl val="0"/>
      </c:catAx>
      <c:valAx>
        <c:axId val="8815411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3998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per figure'!$A$35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figure'!$B$34:$P$34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figure'!$B$35:$P$35</c:f>
              <c:numCache>
                <c:formatCode>#,##0</c:formatCode>
                <c:ptCount val="15"/>
                <c:pt idx="0">
                  <c:v>13618</c:v>
                </c:pt>
                <c:pt idx="1">
                  <c:v>18192</c:v>
                </c:pt>
                <c:pt idx="2">
                  <c:v>15864</c:v>
                </c:pt>
                <c:pt idx="3">
                  <c:v>15719</c:v>
                </c:pt>
                <c:pt idx="4">
                  <c:v>16071</c:v>
                </c:pt>
                <c:pt idx="5" formatCode="General">
                  <c:v>1246</c:v>
                </c:pt>
                <c:pt idx="6">
                  <c:v>3115</c:v>
                </c:pt>
                <c:pt idx="7">
                  <c:v>3102</c:v>
                </c:pt>
                <c:pt idx="8">
                  <c:v>2961</c:v>
                </c:pt>
                <c:pt idx="9">
                  <c:v>3279</c:v>
                </c:pt>
                <c:pt idx="10">
                  <c:v>14864</c:v>
                </c:pt>
                <c:pt idx="11">
                  <c:v>21307</c:v>
                </c:pt>
                <c:pt idx="12">
                  <c:v>18966</c:v>
                </c:pt>
                <c:pt idx="13">
                  <c:v>18680</c:v>
                </c:pt>
                <c:pt idx="14">
                  <c:v>19350</c:v>
                </c:pt>
              </c:numCache>
            </c:numRef>
          </c:val>
        </c:ser>
        <c:ser>
          <c:idx val="1"/>
          <c:order val="1"/>
          <c:tx>
            <c:strRef>
              <c:f>'Base per figure'!$A$36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figure'!$B$34:$P$34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figure'!$B$36:$P$36</c:f>
              <c:numCache>
                <c:formatCode>#,##0</c:formatCode>
                <c:ptCount val="15"/>
                <c:pt idx="0">
                  <c:v>8068</c:v>
                </c:pt>
                <c:pt idx="1">
                  <c:v>12780</c:v>
                </c:pt>
                <c:pt idx="2">
                  <c:v>9817</c:v>
                </c:pt>
                <c:pt idx="3">
                  <c:v>9957</c:v>
                </c:pt>
                <c:pt idx="4">
                  <c:v>10292</c:v>
                </c:pt>
                <c:pt idx="5" formatCode="General">
                  <c:v>556</c:v>
                </c:pt>
                <c:pt idx="6">
                  <c:v>1699</c:v>
                </c:pt>
                <c:pt idx="7">
                  <c:v>1446</c:v>
                </c:pt>
                <c:pt idx="8">
                  <c:v>1404</c:v>
                </c:pt>
                <c:pt idx="9">
                  <c:v>1498</c:v>
                </c:pt>
                <c:pt idx="10">
                  <c:v>8624</c:v>
                </c:pt>
                <c:pt idx="11">
                  <c:v>14479</c:v>
                </c:pt>
                <c:pt idx="12">
                  <c:v>11263</c:v>
                </c:pt>
                <c:pt idx="13">
                  <c:v>11361</c:v>
                </c:pt>
                <c:pt idx="14">
                  <c:v>11790</c:v>
                </c:pt>
              </c:numCache>
            </c:numRef>
          </c:val>
        </c:ser>
        <c:ser>
          <c:idx val="2"/>
          <c:order val="2"/>
          <c:tx>
            <c:strRef>
              <c:f>'Base per figure'!$A$37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figure'!$B$34:$P$34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figure'!$B$37:$P$37</c:f>
              <c:numCache>
                <c:formatCode>#,##0</c:formatCode>
                <c:ptCount val="15"/>
                <c:pt idx="0">
                  <c:v>4633</c:v>
                </c:pt>
                <c:pt idx="1">
                  <c:v>8363</c:v>
                </c:pt>
                <c:pt idx="2">
                  <c:v>6557</c:v>
                </c:pt>
                <c:pt idx="3">
                  <c:v>6514</c:v>
                </c:pt>
                <c:pt idx="4">
                  <c:v>7217</c:v>
                </c:pt>
                <c:pt idx="5" formatCode="General">
                  <c:v>319</c:v>
                </c:pt>
                <c:pt idx="6">
                  <c:v>1302</c:v>
                </c:pt>
                <c:pt idx="7">
                  <c:v>1061</c:v>
                </c:pt>
                <c:pt idx="8">
                  <c:v>1121</c:v>
                </c:pt>
                <c:pt idx="9">
                  <c:v>1164</c:v>
                </c:pt>
                <c:pt idx="10">
                  <c:v>4952</c:v>
                </c:pt>
                <c:pt idx="11">
                  <c:v>9665</c:v>
                </c:pt>
                <c:pt idx="12">
                  <c:v>7618</c:v>
                </c:pt>
                <c:pt idx="13">
                  <c:v>7635</c:v>
                </c:pt>
                <c:pt idx="14">
                  <c:v>8381</c:v>
                </c:pt>
              </c:numCache>
            </c:numRef>
          </c:val>
        </c:ser>
        <c:ser>
          <c:idx val="3"/>
          <c:order val="3"/>
          <c:tx>
            <c:strRef>
              <c:f>'Base per figure'!$A$38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figure'!$B$34:$P$34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figure'!$B$38:$P$38</c:f>
              <c:numCache>
                <c:formatCode>#,##0</c:formatCode>
                <c:ptCount val="15"/>
                <c:pt idx="0">
                  <c:v>26319</c:v>
                </c:pt>
                <c:pt idx="1">
                  <c:v>39335</c:v>
                </c:pt>
                <c:pt idx="2">
                  <c:v>32238</c:v>
                </c:pt>
                <c:pt idx="3">
                  <c:v>32190</c:v>
                </c:pt>
                <c:pt idx="4">
                  <c:v>33580</c:v>
                </c:pt>
                <c:pt idx="5" formatCode="General">
                  <c:v>2121</c:v>
                </c:pt>
                <c:pt idx="6">
                  <c:v>6116</c:v>
                </c:pt>
                <c:pt idx="7">
                  <c:v>5609</c:v>
                </c:pt>
                <c:pt idx="8">
                  <c:v>5486</c:v>
                </c:pt>
                <c:pt idx="9">
                  <c:v>5941</c:v>
                </c:pt>
                <c:pt idx="10">
                  <c:v>28440</c:v>
                </c:pt>
                <c:pt idx="11">
                  <c:v>45451</c:v>
                </c:pt>
                <c:pt idx="12">
                  <c:v>37847</c:v>
                </c:pt>
                <c:pt idx="13">
                  <c:v>37676</c:v>
                </c:pt>
                <c:pt idx="14">
                  <c:v>39521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401920"/>
        <c:axId val="88156416"/>
      </c:barChart>
      <c:catAx>
        <c:axId val="8840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156416"/>
        <c:crosses val="autoZero"/>
        <c:auto val="1"/>
        <c:lblAlgn val="ctr"/>
        <c:lblOffset val="100"/>
        <c:noMultiLvlLbl val="0"/>
      </c:catAx>
      <c:valAx>
        <c:axId val="881564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4019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per figure'!$A$43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figure'!$B$42:$P$42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figure'!$B$43:$P$43</c:f>
              <c:numCache>
                <c:formatCode>#,##0</c:formatCode>
                <c:ptCount val="15"/>
                <c:pt idx="0">
                  <c:v>4109</c:v>
                </c:pt>
                <c:pt idx="1">
                  <c:v>1594</c:v>
                </c:pt>
                <c:pt idx="2">
                  <c:v>854</c:v>
                </c:pt>
                <c:pt idx="3">
                  <c:v>1610</c:v>
                </c:pt>
                <c:pt idx="4">
                  <c:v>1727</c:v>
                </c:pt>
                <c:pt idx="5" formatCode="General">
                  <c:v>1675</c:v>
                </c:pt>
                <c:pt idx="6">
                  <c:v>473</c:v>
                </c:pt>
                <c:pt idx="7">
                  <c:v>211</c:v>
                </c:pt>
                <c:pt idx="8">
                  <c:v>463</c:v>
                </c:pt>
                <c:pt idx="9">
                  <c:v>480</c:v>
                </c:pt>
                <c:pt idx="10">
                  <c:v>5784</c:v>
                </c:pt>
                <c:pt idx="11">
                  <c:v>2067</c:v>
                </c:pt>
                <c:pt idx="12">
                  <c:v>1065</c:v>
                </c:pt>
                <c:pt idx="13">
                  <c:v>2073</c:v>
                </c:pt>
                <c:pt idx="14">
                  <c:v>2207</c:v>
                </c:pt>
              </c:numCache>
            </c:numRef>
          </c:val>
        </c:ser>
        <c:ser>
          <c:idx val="1"/>
          <c:order val="1"/>
          <c:tx>
            <c:strRef>
              <c:f>'Base per figure'!$A$44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figure'!$B$42:$P$42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figure'!$B$44:$P$44</c:f>
              <c:numCache>
                <c:formatCode>#,##0</c:formatCode>
                <c:ptCount val="15"/>
                <c:pt idx="0">
                  <c:v>1814</c:v>
                </c:pt>
                <c:pt idx="1">
                  <c:v>1295</c:v>
                </c:pt>
                <c:pt idx="2">
                  <c:v>608</c:v>
                </c:pt>
                <c:pt idx="3">
                  <c:v>1077</c:v>
                </c:pt>
                <c:pt idx="4">
                  <c:v>1138</c:v>
                </c:pt>
                <c:pt idx="5" formatCode="General">
                  <c:v>837</c:v>
                </c:pt>
                <c:pt idx="6">
                  <c:v>247</c:v>
                </c:pt>
                <c:pt idx="7">
                  <c:v>103</c:v>
                </c:pt>
                <c:pt idx="8">
                  <c:v>184</c:v>
                </c:pt>
                <c:pt idx="9">
                  <c:v>215</c:v>
                </c:pt>
                <c:pt idx="10">
                  <c:v>2651</c:v>
                </c:pt>
                <c:pt idx="11">
                  <c:v>1542</c:v>
                </c:pt>
                <c:pt idx="12">
                  <c:v>711</c:v>
                </c:pt>
                <c:pt idx="13">
                  <c:v>1261</c:v>
                </c:pt>
                <c:pt idx="14">
                  <c:v>1353</c:v>
                </c:pt>
              </c:numCache>
            </c:numRef>
          </c:val>
        </c:ser>
        <c:ser>
          <c:idx val="2"/>
          <c:order val="2"/>
          <c:tx>
            <c:strRef>
              <c:f>'Base per figure'!$A$45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figure'!$B$42:$P$42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figure'!$B$45:$P$45</c:f>
              <c:numCache>
                <c:formatCode>#,##0</c:formatCode>
                <c:ptCount val="15"/>
                <c:pt idx="0">
                  <c:v>1800</c:v>
                </c:pt>
                <c:pt idx="1">
                  <c:v>1742</c:v>
                </c:pt>
                <c:pt idx="2">
                  <c:v>840</c:v>
                </c:pt>
                <c:pt idx="3">
                  <c:v>1499</c:v>
                </c:pt>
                <c:pt idx="4">
                  <c:v>1545</c:v>
                </c:pt>
                <c:pt idx="5" formatCode="General">
                  <c:v>661</c:v>
                </c:pt>
                <c:pt idx="6">
                  <c:v>280</c:v>
                </c:pt>
                <c:pt idx="7">
                  <c:v>114</c:v>
                </c:pt>
                <c:pt idx="8">
                  <c:v>284</c:v>
                </c:pt>
                <c:pt idx="9">
                  <c:v>266</c:v>
                </c:pt>
                <c:pt idx="10">
                  <c:v>2461</c:v>
                </c:pt>
                <c:pt idx="11">
                  <c:v>2022</c:v>
                </c:pt>
                <c:pt idx="12">
                  <c:v>954</c:v>
                </c:pt>
                <c:pt idx="13">
                  <c:v>1783</c:v>
                </c:pt>
                <c:pt idx="14">
                  <c:v>1811</c:v>
                </c:pt>
              </c:numCache>
            </c:numRef>
          </c:val>
        </c:ser>
        <c:ser>
          <c:idx val="3"/>
          <c:order val="3"/>
          <c:tx>
            <c:strRef>
              <c:f>'Base per figure'!$A$46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figure'!$B$42:$P$42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figure'!$B$46:$P$46</c:f>
              <c:numCache>
                <c:formatCode>#,##0</c:formatCode>
                <c:ptCount val="15"/>
                <c:pt idx="0">
                  <c:v>7723</c:v>
                </c:pt>
                <c:pt idx="1">
                  <c:v>4631</c:v>
                </c:pt>
                <c:pt idx="2">
                  <c:v>2302</c:v>
                </c:pt>
                <c:pt idx="3">
                  <c:v>4186</c:v>
                </c:pt>
                <c:pt idx="4">
                  <c:v>4410</c:v>
                </c:pt>
                <c:pt idx="5" formatCode="General">
                  <c:v>3173</c:v>
                </c:pt>
                <c:pt idx="6">
                  <c:v>1000</c:v>
                </c:pt>
                <c:pt idx="7">
                  <c:v>428</c:v>
                </c:pt>
                <c:pt idx="8">
                  <c:v>931</c:v>
                </c:pt>
                <c:pt idx="9">
                  <c:v>961</c:v>
                </c:pt>
                <c:pt idx="10">
                  <c:v>10896</c:v>
                </c:pt>
                <c:pt idx="11">
                  <c:v>5631</c:v>
                </c:pt>
                <c:pt idx="12">
                  <c:v>2730</c:v>
                </c:pt>
                <c:pt idx="13">
                  <c:v>5117</c:v>
                </c:pt>
                <c:pt idx="14">
                  <c:v>5371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274752"/>
        <c:axId val="88158720"/>
      </c:barChart>
      <c:catAx>
        <c:axId val="9927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158720"/>
        <c:crosses val="autoZero"/>
        <c:auto val="1"/>
        <c:lblAlgn val="ctr"/>
        <c:lblOffset val="100"/>
        <c:noMultiLvlLbl val="0"/>
      </c:catAx>
      <c:valAx>
        <c:axId val="8815872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992747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per figure'!$A$51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figure'!$B$50:$P$50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figure'!$B$51:$P$51</c:f>
              <c:numCache>
                <c:formatCode>#,##0</c:formatCode>
                <c:ptCount val="15"/>
                <c:pt idx="0">
                  <c:v>62494</c:v>
                </c:pt>
                <c:pt idx="1">
                  <c:v>49897</c:v>
                </c:pt>
                <c:pt idx="2">
                  <c:v>43691</c:v>
                </c:pt>
                <c:pt idx="3">
                  <c:v>43053</c:v>
                </c:pt>
                <c:pt idx="4">
                  <c:v>43006</c:v>
                </c:pt>
                <c:pt idx="5" formatCode="General">
                  <c:v>6500</c:v>
                </c:pt>
                <c:pt idx="6">
                  <c:v>6015</c:v>
                </c:pt>
                <c:pt idx="7">
                  <c:v>6131</c:v>
                </c:pt>
                <c:pt idx="8">
                  <c:v>5785</c:v>
                </c:pt>
                <c:pt idx="9">
                  <c:v>6173</c:v>
                </c:pt>
                <c:pt idx="10">
                  <c:v>68994</c:v>
                </c:pt>
                <c:pt idx="11">
                  <c:v>55912</c:v>
                </c:pt>
                <c:pt idx="12">
                  <c:v>49822</c:v>
                </c:pt>
                <c:pt idx="13">
                  <c:v>48838</c:v>
                </c:pt>
                <c:pt idx="14">
                  <c:v>49179</c:v>
                </c:pt>
              </c:numCache>
            </c:numRef>
          </c:val>
        </c:ser>
        <c:ser>
          <c:idx val="1"/>
          <c:order val="1"/>
          <c:tx>
            <c:strRef>
              <c:f>'Base per figure'!$A$52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figure'!$B$50:$P$50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figure'!$B$52:$P$52</c:f>
              <c:numCache>
                <c:formatCode>#,##0</c:formatCode>
                <c:ptCount val="15"/>
                <c:pt idx="0">
                  <c:v>33742</c:v>
                </c:pt>
                <c:pt idx="1">
                  <c:v>27504</c:v>
                </c:pt>
                <c:pt idx="2">
                  <c:v>21519</c:v>
                </c:pt>
                <c:pt idx="3">
                  <c:v>21630</c:v>
                </c:pt>
                <c:pt idx="4">
                  <c:v>21881</c:v>
                </c:pt>
                <c:pt idx="5" formatCode="General">
                  <c:v>2762</c:v>
                </c:pt>
                <c:pt idx="6">
                  <c:v>2967</c:v>
                </c:pt>
                <c:pt idx="7">
                  <c:v>2569</c:v>
                </c:pt>
                <c:pt idx="8">
                  <c:v>2526</c:v>
                </c:pt>
                <c:pt idx="9">
                  <c:v>2651</c:v>
                </c:pt>
                <c:pt idx="10">
                  <c:v>36504</c:v>
                </c:pt>
                <c:pt idx="11">
                  <c:v>30471</c:v>
                </c:pt>
                <c:pt idx="12">
                  <c:v>24088</c:v>
                </c:pt>
                <c:pt idx="13">
                  <c:v>24156</c:v>
                </c:pt>
                <c:pt idx="14">
                  <c:v>24532</c:v>
                </c:pt>
              </c:numCache>
            </c:numRef>
          </c:val>
        </c:ser>
        <c:ser>
          <c:idx val="2"/>
          <c:order val="2"/>
          <c:tx>
            <c:strRef>
              <c:f>'Base per figure'!$A$53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figure'!$B$50:$P$50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figure'!$B$53:$P$53</c:f>
              <c:numCache>
                <c:formatCode>#,##0</c:formatCode>
                <c:ptCount val="15"/>
                <c:pt idx="0">
                  <c:v>22313</c:v>
                </c:pt>
                <c:pt idx="1">
                  <c:v>20446</c:v>
                </c:pt>
                <c:pt idx="2">
                  <c:v>16079</c:v>
                </c:pt>
                <c:pt idx="3">
                  <c:v>15902</c:v>
                </c:pt>
                <c:pt idx="4">
                  <c:v>16913</c:v>
                </c:pt>
                <c:pt idx="5" formatCode="General">
                  <c:v>2122</c:v>
                </c:pt>
                <c:pt idx="6">
                  <c:v>2422</c:v>
                </c:pt>
                <c:pt idx="7">
                  <c:v>1905</c:v>
                </c:pt>
                <c:pt idx="8">
                  <c:v>2032</c:v>
                </c:pt>
                <c:pt idx="9">
                  <c:v>2095</c:v>
                </c:pt>
                <c:pt idx="10">
                  <c:v>24435</c:v>
                </c:pt>
                <c:pt idx="11">
                  <c:v>22868</c:v>
                </c:pt>
                <c:pt idx="12">
                  <c:v>17984</c:v>
                </c:pt>
                <c:pt idx="13">
                  <c:v>17934</c:v>
                </c:pt>
                <c:pt idx="14">
                  <c:v>19008</c:v>
                </c:pt>
              </c:numCache>
            </c:numRef>
          </c:val>
        </c:ser>
        <c:ser>
          <c:idx val="3"/>
          <c:order val="3"/>
          <c:tx>
            <c:strRef>
              <c:f>'Base per figure'!$A$54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figure'!$B$50:$P$50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figure'!$B$54:$P$54</c:f>
              <c:numCache>
                <c:formatCode>#,##0</c:formatCode>
                <c:ptCount val="15"/>
                <c:pt idx="0">
                  <c:v>118549</c:v>
                </c:pt>
                <c:pt idx="1">
                  <c:v>97847</c:v>
                </c:pt>
                <c:pt idx="2">
                  <c:v>81289</c:v>
                </c:pt>
                <c:pt idx="3">
                  <c:v>80585</c:v>
                </c:pt>
                <c:pt idx="4">
                  <c:v>81800</c:v>
                </c:pt>
                <c:pt idx="5" formatCode="General">
                  <c:v>11384</c:v>
                </c:pt>
                <c:pt idx="6">
                  <c:v>11404</c:v>
                </c:pt>
                <c:pt idx="7">
                  <c:v>10605</c:v>
                </c:pt>
                <c:pt idx="8">
                  <c:v>10343</c:v>
                </c:pt>
                <c:pt idx="9">
                  <c:v>10919</c:v>
                </c:pt>
                <c:pt idx="10">
                  <c:v>129933</c:v>
                </c:pt>
                <c:pt idx="11">
                  <c:v>109251</c:v>
                </c:pt>
                <c:pt idx="12">
                  <c:v>91894</c:v>
                </c:pt>
                <c:pt idx="13">
                  <c:v>90928</c:v>
                </c:pt>
                <c:pt idx="14">
                  <c:v>92719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501632"/>
        <c:axId val="88161024"/>
      </c:barChart>
      <c:catAx>
        <c:axId val="7450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8161024"/>
        <c:crosses val="autoZero"/>
        <c:auto val="1"/>
        <c:lblAlgn val="ctr"/>
        <c:lblOffset val="100"/>
        <c:noMultiLvlLbl val="0"/>
      </c:catAx>
      <c:valAx>
        <c:axId val="8816102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745016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per figure'!$A$59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figure'!$B$58:$P$58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figure'!$B$59:$P$59</c:f>
              <c:numCache>
                <c:formatCode>#,##0.00</c:formatCode>
                <c:ptCount val="15"/>
                <c:pt idx="0">
                  <c:v>54.122867461283207</c:v>
                </c:pt>
                <c:pt idx="1">
                  <c:v>49.97339372339372</c:v>
                </c:pt>
                <c:pt idx="2">
                  <c:v>51.940486137194632</c:v>
                </c:pt>
                <c:pt idx="3">
                  <c:v>51.714248667119222</c:v>
                </c:pt>
                <c:pt idx="4">
                  <c:v>51.378572906845719</c:v>
                </c:pt>
                <c:pt idx="5">
                  <c:v>52.246335915721787</c:v>
                </c:pt>
                <c:pt idx="6">
                  <c:v>47.811447811447813</c:v>
                </c:pt>
                <c:pt idx="7">
                  <c:v>51.467719250487733</c:v>
                </c:pt>
                <c:pt idx="8">
                  <c:v>50.255124876913435</c:v>
                </c:pt>
                <c:pt idx="9">
                  <c:v>51.64373088685015</c:v>
                </c:pt>
                <c:pt idx="10">
                  <c:v>53.70581527936146</c:v>
                </c:pt>
                <c:pt idx="11">
                  <c:v>49.451870214134466</c:v>
                </c:pt>
                <c:pt idx="12">
                  <c:v>51.821082967130558</c:v>
                </c:pt>
                <c:pt idx="13">
                  <c:v>51.343356599598387</c:v>
                </c:pt>
                <c:pt idx="14">
                  <c:v>51.445982176033112</c:v>
                </c:pt>
              </c:numCache>
            </c:numRef>
          </c:val>
        </c:ser>
        <c:ser>
          <c:idx val="1"/>
          <c:order val="1"/>
          <c:tx>
            <c:strRef>
              <c:f>'Base per figure'!$A$60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figure'!$B$58:$P$58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figure'!$B$60:$P$60</c:f>
              <c:numCache>
                <c:formatCode>#,##0.00</c:formatCode>
                <c:ptCount val="15"/>
                <c:pt idx="0">
                  <c:v>26.46473827989464</c:v>
                </c:pt>
                <c:pt idx="1">
                  <c:v>27.015270765270767</c:v>
                </c:pt>
                <c:pt idx="2">
                  <c:v>25.599239596188784</c:v>
                </c:pt>
                <c:pt idx="3">
                  <c:v>25.593599121328381</c:v>
                </c:pt>
                <c:pt idx="4">
                  <c:v>25.691969247514585</c:v>
                </c:pt>
                <c:pt idx="5">
                  <c:v>23.621158483402596</c:v>
                </c:pt>
                <c:pt idx="6">
                  <c:v>24.62972694186567</c:v>
                </c:pt>
                <c:pt idx="7">
                  <c:v>23.392768023229436</c:v>
                </c:pt>
                <c:pt idx="8">
                  <c:v>23.40435055053263</c:v>
                </c:pt>
                <c:pt idx="9">
                  <c:v>22.522036337470769</c:v>
                </c:pt>
                <c:pt idx="10">
                  <c:v>25.832763207905739</c:v>
                </c:pt>
                <c:pt idx="11">
                  <c:v>26.439809011394527</c:v>
                </c:pt>
                <c:pt idx="12">
                  <c:v>25.041967697763823</c:v>
                </c:pt>
                <c:pt idx="13">
                  <c:v>25.037117941191529</c:v>
                </c:pt>
                <c:pt idx="14">
                  <c:v>24.886099249426923</c:v>
                </c:pt>
              </c:numCache>
            </c:numRef>
          </c:val>
        </c:ser>
        <c:ser>
          <c:idx val="2"/>
          <c:order val="2"/>
          <c:tx>
            <c:strRef>
              <c:f>'Base per figure'!$A$61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figure'!$B$58:$P$58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figure'!$B$61:$P$61</c:f>
              <c:numCache>
                <c:formatCode>#,##0.00</c:formatCode>
                <c:ptCount val="15"/>
                <c:pt idx="0">
                  <c:v>19.41239425882215</c:v>
                </c:pt>
                <c:pt idx="1">
                  <c:v>23.011335511335513</c:v>
                </c:pt>
                <c:pt idx="2">
                  <c:v>22.460274266616587</c:v>
                </c:pt>
                <c:pt idx="3">
                  <c:v>22.692152211552397</c:v>
                </c:pt>
                <c:pt idx="4">
                  <c:v>22.929457845639693</c:v>
                </c:pt>
                <c:pt idx="5">
                  <c:v>24.132505600875618</c:v>
                </c:pt>
                <c:pt idx="6">
                  <c:v>27.558825246686521</c:v>
                </c:pt>
                <c:pt idx="7">
                  <c:v>25.139512726282838</c:v>
                </c:pt>
                <c:pt idx="8">
                  <c:v>26.340524572553935</c:v>
                </c:pt>
                <c:pt idx="9">
                  <c:v>25.834232775679077</c:v>
                </c:pt>
                <c:pt idx="10">
                  <c:v>20.461421512732802</c:v>
                </c:pt>
                <c:pt idx="11">
                  <c:v>24.108320774471</c:v>
                </c:pt>
                <c:pt idx="12">
                  <c:v>23.136949335105623</c:v>
                </c:pt>
                <c:pt idx="13">
                  <c:v>23.619525459210085</c:v>
                </c:pt>
                <c:pt idx="14">
                  <c:v>23.667918574539968</c:v>
                </c:pt>
              </c:numCache>
            </c:numRef>
          </c:val>
        </c:ser>
        <c:ser>
          <c:idx val="3"/>
          <c:order val="3"/>
          <c:tx>
            <c:strRef>
              <c:f>'Base per figure'!$A$62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per figure'!$B$58:$P$58</c:f>
              <c:strCache>
                <c:ptCount val="15"/>
                <c:pt idx="0">
                  <c:v>2001 entro abitato</c:v>
                </c:pt>
                <c:pt idx="1">
                  <c:v>2010 e.a.</c:v>
                </c:pt>
                <c:pt idx="2">
                  <c:v>2015 e.a.</c:v>
                </c:pt>
                <c:pt idx="3">
                  <c:v>2016 e.a.</c:v>
                </c:pt>
                <c:pt idx="4">
                  <c:v>2017 e.a.</c:v>
                </c:pt>
                <c:pt idx="5">
                  <c:v>2001 fuori abitato</c:v>
                </c:pt>
                <c:pt idx="6">
                  <c:v>2010 f.a.</c:v>
                </c:pt>
                <c:pt idx="7">
                  <c:v>2015 f.a.</c:v>
                </c:pt>
                <c:pt idx="8">
                  <c:v>2016 f.a.</c:v>
                </c:pt>
                <c:pt idx="9">
                  <c:v>2017 f.a.</c:v>
                </c:pt>
                <c:pt idx="10">
                  <c:v>2001 totali</c:v>
                </c:pt>
                <c:pt idx="11">
                  <c:v>2010 tot.</c:v>
                </c:pt>
                <c:pt idx="12">
                  <c:v>2015 tot.</c:v>
                </c:pt>
                <c:pt idx="13">
                  <c:v>2016 tot.</c:v>
                </c:pt>
                <c:pt idx="14">
                  <c:v>2017 tot.</c:v>
                </c:pt>
              </c:strCache>
            </c:strRef>
          </c:cat>
          <c:val>
            <c:numRef>
              <c:f>'Base per figure'!$B$62:$P$62</c:f>
              <c:numCache>
                <c:formatCode>#,##0.00</c:formatCode>
                <c:ptCount val="15"/>
                <c:pt idx="0">
                  <c:v>99.999999999999986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99.999999999999986</c:v>
                </c:pt>
                <c:pt idx="12">
                  <c:v>100.00000000000001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331584"/>
        <c:axId val="102089856"/>
      </c:barChart>
      <c:catAx>
        <c:axId val="833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02089856"/>
        <c:crosses val="autoZero"/>
        <c:auto val="1"/>
        <c:lblAlgn val="ctr"/>
        <c:lblOffset val="100"/>
        <c:noMultiLvlLbl val="0"/>
      </c:catAx>
      <c:valAx>
        <c:axId val="10208985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33315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5</xdr:row>
      <xdr:rowOff>45720</xdr:rowOff>
    </xdr:from>
    <xdr:to>
      <xdr:col>16</xdr:col>
      <xdr:colOff>259080</xdr:colOff>
      <xdr:row>25</xdr:row>
      <xdr:rowOff>26670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5</xdr:row>
      <xdr:rowOff>45720</xdr:rowOff>
    </xdr:from>
    <xdr:to>
      <xdr:col>16</xdr:col>
      <xdr:colOff>114300</xdr:colOff>
      <xdr:row>25</xdr:row>
      <xdr:rowOff>26670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5</xdr:row>
      <xdr:rowOff>45720</xdr:rowOff>
    </xdr:from>
    <xdr:to>
      <xdr:col>16</xdr:col>
      <xdr:colOff>114300</xdr:colOff>
      <xdr:row>25</xdr:row>
      <xdr:rowOff>26670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5</xdr:row>
      <xdr:rowOff>45720</xdr:rowOff>
    </xdr:from>
    <xdr:to>
      <xdr:col>16</xdr:col>
      <xdr:colOff>114300</xdr:colOff>
      <xdr:row>25</xdr:row>
      <xdr:rowOff>26670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5</xdr:row>
      <xdr:rowOff>45720</xdr:rowOff>
    </xdr:from>
    <xdr:to>
      <xdr:col>16</xdr:col>
      <xdr:colOff>114300</xdr:colOff>
      <xdr:row>25</xdr:row>
      <xdr:rowOff>26670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5</xdr:row>
      <xdr:rowOff>45720</xdr:rowOff>
    </xdr:from>
    <xdr:to>
      <xdr:col>16</xdr:col>
      <xdr:colOff>114300</xdr:colOff>
      <xdr:row>25</xdr:row>
      <xdr:rowOff>26670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5</xdr:row>
      <xdr:rowOff>45720</xdr:rowOff>
    </xdr:from>
    <xdr:to>
      <xdr:col>16</xdr:col>
      <xdr:colOff>114300</xdr:colOff>
      <xdr:row>25</xdr:row>
      <xdr:rowOff>26670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5</xdr:row>
      <xdr:rowOff>45720</xdr:rowOff>
    </xdr:from>
    <xdr:to>
      <xdr:col>16</xdr:col>
      <xdr:colOff>114300</xdr:colOff>
      <xdr:row>25</xdr:row>
      <xdr:rowOff>26670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workbookViewId="0">
      <selection activeCell="Q8" sqref="Q8:AF13"/>
    </sheetView>
  </sheetViews>
  <sheetFormatPr defaultRowHeight="14.4" x14ac:dyDescent="0.3"/>
  <cols>
    <col min="1" max="1" width="18.21875" bestFit="1" customWidth="1"/>
  </cols>
  <sheetData>
    <row r="1" spans="1:32" ht="15" thickBot="1" x14ac:dyDescent="0.35">
      <c r="A1" s="204"/>
      <c r="B1" s="206" t="s">
        <v>0</v>
      </c>
      <c r="C1" s="207"/>
      <c r="D1" s="207"/>
      <c r="E1" s="208"/>
      <c r="F1" s="1"/>
      <c r="G1" s="206" t="s">
        <v>1</v>
      </c>
      <c r="H1" s="207"/>
      <c r="I1" s="207"/>
      <c r="J1" s="208"/>
      <c r="K1" s="1"/>
      <c r="L1" s="206" t="s">
        <v>2</v>
      </c>
      <c r="M1" s="207"/>
      <c r="N1" s="207"/>
      <c r="O1" s="209"/>
    </row>
    <row r="2" spans="1:32" ht="15" customHeight="1" thickBot="1" x14ac:dyDescent="0.35">
      <c r="A2" s="205"/>
      <c r="B2" s="57">
        <v>2001</v>
      </c>
      <c r="C2" s="57">
        <v>2010</v>
      </c>
      <c r="D2" s="57">
        <v>2015</v>
      </c>
      <c r="E2" s="57">
        <v>2016</v>
      </c>
      <c r="F2" s="2"/>
      <c r="G2" s="57">
        <v>2001</v>
      </c>
      <c r="H2" s="57">
        <v>2010</v>
      </c>
      <c r="I2" s="57">
        <v>2015</v>
      </c>
      <c r="J2" s="57">
        <v>2016</v>
      </c>
      <c r="K2" s="2"/>
      <c r="L2" s="57">
        <v>2001</v>
      </c>
      <c r="M2" s="57">
        <v>2010</v>
      </c>
      <c r="N2" s="57">
        <v>2015</v>
      </c>
      <c r="O2" s="57">
        <v>2016</v>
      </c>
    </row>
    <row r="3" spans="1:32" x14ac:dyDescent="0.3">
      <c r="A3" s="5" t="s">
        <v>3</v>
      </c>
      <c r="B3" s="58">
        <v>110750</v>
      </c>
      <c r="C3" s="58">
        <v>80765</v>
      </c>
      <c r="D3" s="58">
        <v>67760</v>
      </c>
      <c r="E3" s="58">
        <v>67801</v>
      </c>
      <c r="F3" s="6"/>
      <c r="G3" s="60">
        <v>30550</v>
      </c>
      <c r="H3" s="58">
        <v>24566</v>
      </c>
      <c r="I3" s="58">
        <v>22688</v>
      </c>
      <c r="J3" s="58">
        <v>22456</v>
      </c>
      <c r="K3" s="6"/>
      <c r="L3" s="7">
        <v>141300</v>
      </c>
      <c r="M3" s="6">
        <v>105331</v>
      </c>
      <c r="N3" s="6">
        <v>90448</v>
      </c>
      <c r="O3" s="8">
        <v>90257</v>
      </c>
    </row>
    <row r="4" spans="1:32" x14ac:dyDescent="0.3">
      <c r="A4" s="5" t="s">
        <v>4</v>
      </c>
      <c r="B4" s="58">
        <v>54154</v>
      </c>
      <c r="C4" s="58">
        <v>43661</v>
      </c>
      <c r="D4" s="58">
        <v>33396</v>
      </c>
      <c r="E4" s="58">
        <v>33555</v>
      </c>
      <c r="F4" s="6"/>
      <c r="G4" s="60">
        <v>13812</v>
      </c>
      <c r="H4" s="58">
        <v>12655</v>
      </c>
      <c r="I4" s="58">
        <v>10312</v>
      </c>
      <c r="J4" s="58">
        <v>10458</v>
      </c>
      <c r="K4" s="6"/>
      <c r="L4" s="7">
        <v>67966</v>
      </c>
      <c r="M4" s="6">
        <v>56316</v>
      </c>
      <c r="N4" s="6">
        <v>43708</v>
      </c>
      <c r="O4" s="8">
        <v>44013</v>
      </c>
    </row>
    <row r="5" spans="1:32" x14ac:dyDescent="0.3">
      <c r="A5" s="5" t="s">
        <v>5</v>
      </c>
      <c r="B5" s="58">
        <v>39723</v>
      </c>
      <c r="C5" s="58">
        <v>37190</v>
      </c>
      <c r="D5" s="58">
        <v>29301</v>
      </c>
      <c r="E5" s="58">
        <v>29751</v>
      </c>
      <c r="F5" s="6"/>
      <c r="G5" s="60">
        <v>14111</v>
      </c>
      <c r="H5" s="58">
        <v>14160</v>
      </c>
      <c r="I5" s="58">
        <v>11082</v>
      </c>
      <c r="J5" s="58">
        <v>11770</v>
      </c>
      <c r="K5" s="6"/>
      <c r="L5" s="7">
        <v>53834</v>
      </c>
      <c r="M5" s="6">
        <v>51350</v>
      </c>
      <c r="N5" s="6">
        <v>40383</v>
      </c>
      <c r="O5" s="8">
        <v>41521</v>
      </c>
    </row>
    <row r="6" spans="1:32" ht="15" thickBot="1" x14ac:dyDescent="0.35">
      <c r="A6" s="9" t="s">
        <v>6</v>
      </c>
      <c r="B6" s="59">
        <v>204627</v>
      </c>
      <c r="C6" s="59">
        <v>161616</v>
      </c>
      <c r="D6" s="59">
        <v>130457</v>
      </c>
      <c r="E6" s="59">
        <v>131107</v>
      </c>
      <c r="F6" s="10"/>
      <c r="G6" s="61">
        <v>58473</v>
      </c>
      <c r="H6" s="59">
        <v>51381</v>
      </c>
      <c r="I6" s="59">
        <v>44082</v>
      </c>
      <c r="J6" s="59">
        <v>44684</v>
      </c>
      <c r="K6" s="10"/>
      <c r="L6" s="11">
        <v>263100</v>
      </c>
      <c r="M6" s="10">
        <v>212997</v>
      </c>
      <c r="N6" s="10">
        <v>174539</v>
      </c>
      <c r="O6" s="12">
        <v>175791</v>
      </c>
    </row>
    <row r="7" spans="1:32" ht="15" thickBot="1" x14ac:dyDescent="0.35"/>
    <row r="8" spans="1:32" ht="39" customHeight="1" thickBot="1" x14ac:dyDescent="0.35">
      <c r="A8" s="47" t="s">
        <v>7</v>
      </c>
      <c r="B8" s="206" t="s">
        <v>0</v>
      </c>
      <c r="C8" s="207"/>
      <c r="D8" s="207"/>
      <c r="E8" s="208"/>
      <c r="F8" s="1"/>
      <c r="G8" s="206" t="s">
        <v>1</v>
      </c>
      <c r="H8" s="207"/>
      <c r="I8" s="207"/>
      <c r="J8" s="208"/>
      <c r="K8" s="1"/>
      <c r="L8" s="206" t="s">
        <v>2</v>
      </c>
      <c r="M8" s="207"/>
      <c r="N8" s="207"/>
      <c r="O8" s="209"/>
      <c r="Q8" t="s">
        <v>7</v>
      </c>
      <c r="R8" t="s">
        <v>0</v>
      </c>
      <c r="W8" t="s">
        <v>1</v>
      </c>
      <c r="AB8" t="s">
        <v>2</v>
      </c>
    </row>
    <row r="9" spans="1:32" ht="15" thickBot="1" x14ac:dyDescent="0.35">
      <c r="A9" s="48"/>
      <c r="B9" s="57">
        <v>2001</v>
      </c>
      <c r="C9" s="57">
        <v>2010</v>
      </c>
      <c r="D9" s="57">
        <v>2015</v>
      </c>
      <c r="E9" s="57">
        <v>2016</v>
      </c>
      <c r="F9" s="2"/>
      <c r="G9" s="57">
        <v>2001</v>
      </c>
      <c r="H9" s="57">
        <v>2010</v>
      </c>
      <c r="I9" s="57">
        <v>2015</v>
      </c>
      <c r="J9" s="57">
        <v>2016</v>
      </c>
      <c r="K9" s="2"/>
      <c r="L9" s="57">
        <v>2001</v>
      </c>
      <c r="M9" s="57">
        <v>2010</v>
      </c>
      <c r="N9" s="57">
        <v>2015</v>
      </c>
      <c r="O9" s="57">
        <v>2016</v>
      </c>
      <c r="R9">
        <v>2001</v>
      </c>
      <c r="S9">
        <v>2010</v>
      </c>
      <c r="T9">
        <v>2014</v>
      </c>
      <c r="U9">
        <v>2015</v>
      </c>
      <c r="V9">
        <v>2016</v>
      </c>
      <c r="W9">
        <v>2001</v>
      </c>
      <c r="X9">
        <v>2010</v>
      </c>
      <c r="Y9">
        <v>2014</v>
      </c>
      <c r="Z9">
        <v>2015</v>
      </c>
      <c r="AA9">
        <v>2016</v>
      </c>
      <c r="AB9">
        <v>2001</v>
      </c>
      <c r="AC9">
        <v>2010</v>
      </c>
      <c r="AD9">
        <v>2014</v>
      </c>
      <c r="AE9">
        <v>2015</v>
      </c>
      <c r="AF9">
        <v>2016</v>
      </c>
    </row>
    <row r="10" spans="1:32" x14ac:dyDescent="0.3">
      <c r="A10" s="5" t="s">
        <v>3</v>
      </c>
      <c r="B10" s="6">
        <v>10056</v>
      </c>
      <c r="C10" s="6">
        <v>10149</v>
      </c>
      <c r="D10" s="6">
        <v>9347</v>
      </c>
      <c r="E10" s="6">
        <v>9531</v>
      </c>
      <c r="F10" s="6"/>
      <c r="G10" s="13">
        <v>484</v>
      </c>
      <c r="H10" s="14">
        <v>393</v>
      </c>
      <c r="I10" s="14">
        <v>446</v>
      </c>
      <c r="J10" s="14">
        <v>442</v>
      </c>
      <c r="K10" s="14"/>
      <c r="L10" s="7">
        <v>10540</v>
      </c>
      <c r="M10" s="6">
        <v>10542</v>
      </c>
      <c r="N10" s="6">
        <v>9793</v>
      </c>
      <c r="O10" s="8">
        <v>9973</v>
      </c>
      <c r="Q10" t="s">
        <v>3</v>
      </c>
      <c r="R10">
        <v>10056</v>
      </c>
      <c r="S10">
        <v>10149</v>
      </c>
      <c r="T10">
        <v>10434</v>
      </c>
      <c r="U10">
        <v>9347</v>
      </c>
      <c r="V10">
        <v>9531</v>
      </c>
      <c r="W10">
        <v>484</v>
      </c>
      <c r="X10">
        <v>393</v>
      </c>
      <c r="Y10">
        <v>473</v>
      </c>
      <c r="Z10">
        <v>446</v>
      </c>
      <c r="AA10">
        <v>442</v>
      </c>
      <c r="AB10">
        <v>10540</v>
      </c>
      <c r="AC10">
        <v>10542</v>
      </c>
      <c r="AD10">
        <v>10907</v>
      </c>
      <c r="AE10">
        <v>9793</v>
      </c>
      <c r="AF10">
        <v>9973</v>
      </c>
    </row>
    <row r="11" spans="1:32" x14ac:dyDescent="0.3">
      <c r="A11" s="5" t="s">
        <v>4</v>
      </c>
      <c r="B11" s="6">
        <v>5679</v>
      </c>
      <c r="C11" s="6">
        <v>5633</v>
      </c>
      <c r="D11" s="6">
        <v>4968</v>
      </c>
      <c r="E11" s="6">
        <v>5092</v>
      </c>
      <c r="F11" s="6"/>
      <c r="G11" s="13">
        <v>262</v>
      </c>
      <c r="H11" s="14">
        <v>220</v>
      </c>
      <c r="I11" s="14">
        <v>224</v>
      </c>
      <c r="J11" s="14">
        <v>240</v>
      </c>
      <c r="K11" s="14"/>
      <c r="L11" s="7">
        <v>5941</v>
      </c>
      <c r="M11" s="6">
        <v>5853</v>
      </c>
      <c r="N11" s="6">
        <v>5192</v>
      </c>
      <c r="O11" s="8">
        <v>5332</v>
      </c>
      <c r="Q11" t="s">
        <v>4</v>
      </c>
      <c r="R11">
        <v>5679</v>
      </c>
      <c r="S11">
        <v>5633</v>
      </c>
      <c r="T11">
        <v>5315</v>
      </c>
      <c r="U11">
        <v>4968</v>
      </c>
      <c r="V11">
        <v>5092</v>
      </c>
      <c r="W11">
        <v>262</v>
      </c>
      <c r="X11">
        <v>220</v>
      </c>
      <c r="Y11">
        <v>284</v>
      </c>
      <c r="Z11">
        <v>224</v>
      </c>
      <c r="AA11">
        <v>240</v>
      </c>
      <c r="AB11">
        <v>5941</v>
      </c>
      <c r="AC11">
        <v>5853</v>
      </c>
      <c r="AD11">
        <v>5599</v>
      </c>
      <c r="AE11">
        <v>5192</v>
      </c>
      <c r="AF11">
        <v>5332</v>
      </c>
    </row>
    <row r="12" spans="1:32" x14ac:dyDescent="0.3">
      <c r="A12" s="5" t="s">
        <v>5</v>
      </c>
      <c r="B12" s="6">
        <v>3802</v>
      </c>
      <c r="C12" s="6">
        <v>4200</v>
      </c>
      <c r="D12" s="6">
        <v>3964</v>
      </c>
      <c r="E12" s="6">
        <v>3953</v>
      </c>
      <c r="F12" s="6"/>
      <c r="G12" s="13">
        <v>230</v>
      </c>
      <c r="H12" s="14">
        <v>176</v>
      </c>
      <c r="I12" s="14">
        <v>138</v>
      </c>
      <c r="J12" s="14">
        <v>182</v>
      </c>
      <c r="K12" s="14"/>
      <c r="L12" s="7">
        <v>4032</v>
      </c>
      <c r="M12" s="6">
        <v>4376</v>
      </c>
      <c r="N12" s="6">
        <v>4102</v>
      </c>
      <c r="O12" s="8">
        <v>4135</v>
      </c>
      <c r="Q12" t="s">
        <v>5</v>
      </c>
      <c r="R12">
        <v>3802</v>
      </c>
      <c r="S12">
        <v>4200</v>
      </c>
      <c r="T12">
        <v>4113</v>
      </c>
      <c r="U12">
        <v>3964</v>
      </c>
      <c r="V12">
        <v>3953</v>
      </c>
      <c r="W12">
        <v>230</v>
      </c>
      <c r="X12">
        <v>176</v>
      </c>
      <c r="Y12">
        <v>185</v>
      </c>
      <c r="Z12">
        <v>138</v>
      </c>
      <c r="AA12">
        <v>182</v>
      </c>
      <c r="AB12">
        <v>4032</v>
      </c>
      <c r="AC12">
        <v>4376</v>
      </c>
      <c r="AD12">
        <v>4298</v>
      </c>
      <c r="AE12">
        <v>4102</v>
      </c>
      <c r="AF12">
        <v>4135</v>
      </c>
    </row>
    <row r="13" spans="1:32" ht="15" thickBot="1" x14ac:dyDescent="0.35">
      <c r="A13" s="9" t="s">
        <v>6</v>
      </c>
      <c r="B13" s="10">
        <v>19537</v>
      </c>
      <c r="C13" s="10">
        <v>19982</v>
      </c>
      <c r="D13" s="10">
        <v>18279</v>
      </c>
      <c r="E13" s="10">
        <v>18576</v>
      </c>
      <c r="F13" s="10"/>
      <c r="G13" s="15">
        <v>976</v>
      </c>
      <c r="H13" s="16">
        <v>789</v>
      </c>
      <c r="I13" s="10">
        <v>808</v>
      </c>
      <c r="J13" s="16">
        <v>864</v>
      </c>
      <c r="K13" s="16"/>
      <c r="L13" s="11">
        <v>20513</v>
      </c>
      <c r="M13" s="10">
        <v>20771</v>
      </c>
      <c r="N13" s="10">
        <v>19087</v>
      </c>
      <c r="O13" s="12">
        <v>19440</v>
      </c>
      <c r="Q13" t="s">
        <v>6</v>
      </c>
      <c r="R13">
        <v>19537</v>
      </c>
      <c r="S13">
        <v>19982</v>
      </c>
      <c r="T13">
        <v>19862</v>
      </c>
      <c r="U13">
        <v>18279</v>
      </c>
      <c r="V13">
        <v>18576</v>
      </c>
      <c r="W13">
        <v>976</v>
      </c>
      <c r="X13">
        <v>789</v>
      </c>
      <c r="Y13">
        <v>942</v>
      </c>
      <c r="Z13">
        <v>808</v>
      </c>
      <c r="AA13">
        <v>864</v>
      </c>
      <c r="AB13">
        <v>20513</v>
      </c>
      <c r="AC13">
        <v>20771</v>
      </c>
      <c r="AD13">
        <v>20804</v>
      </c>
      <c r="AE13">
        <v>19087</v>
      </c>
      <c r="AF13">
        <v>19440</v>
      </c>
    </row>
    <row r="14" spans="1:32" ht="15" thickBot="1" x14ac:dyDescent="0.35"/>
    <row r="15" spans="1:32" ht="28.2" customHeight="1" thickBot="1" x14ac:dyDescent="0.35">
      <c r="A15" s="52" t="s">
        <v>8</v>
      </c>
      <c r="B15" s="210" t="s">
        <v>0</v>
      </c>
      <c r="C15" s="211"/>
      <c r="D15" s="211"/>
      <c r="E15" s="212"/>
      <c r="F15" s="17"/>
      <c r="G15" s="210" t="s">
        <v>1</v>
      </c>
      <c r="H15" s="211"/>
      <c r="I15" s="211"/>
      <c r="J15" s="212"/>
      <c r="K15" s="17"/>
      <c r="L15" s="210" t="s">
        <v>2</v>
      </c>
      <c r="M15" s="211"/>
      <c r="N15" s="211"/>
      <c r="O15" s="213"/>
    </row>
    <row r="16" spans="1:32" ht="22.2" thickBot="1" x14ac:dyDescent="0.35">
      <c r="A16" s="53"/>
      <c r="B16" s="2" t="s">
        <v>13</v>
      </c>
      <c r="C16" s="2" t="s">
        <v>16</v>
      </c>
      <c r="D16" s="2" t="s">
        <v>17</v>
      </c>
      <c r="E16" s="2" t="s">
        <v>18</v>
      </c>
      <c r="F16" s="18"/>
      <c r="G16" s="2" t="s">
        <v>13</v>
      </c>
      <c r="H16" s="2" t="s">
        <v>16</v>
      </c>
      <c r="I16" s="2" t="s">
        <v>17</v>
      </c>
      <c r="J16" s="2" t="s">
        <v>18</v>
      </c>
      <c r="K16" s="18"/>
      <c r="L16" s="2" t="s">
        <v>13</v>
      </c>
      <c r="M16" s="2" t="s">
        <v>16</v>
      </c>
      <c r="N16" s="2" t="s">
        <v>17</v>
      </c>
      <c r="O16" s="2" t="s">
        <v>18</v>
      </c>
    </row>
    <row r="17" spans="1:15" x14ac:dyDescent="0.3">
      <c r="A17" s="19" t="s">
        <v>3</v>
      </c>
      <c r="B17" s="20">
        <v>8360</v>
      </c>
      <c r="C17" s="20">
        <v>10356</v>
      </c>
      <c r="D17" s="20">
        <v>11427</v>
      </c>
      <c r="E17" s="20">
        <v>11383</v>
      </c>
      <c r="F17" s="20"/>
      <c r="G17" s="21">
        <v>937</v>
      </c>
      <c r="H17" s="20">
        <v>1076</v>
      </c>
      <c r="I17" s="20">
        <v>1238</v>
      </c>
      <c r="J17" s="20">
        <v>1292</v>
      </c>
      <c r="K17" s="20"/>
      <c r="L17" s="22">
        <v>9297</v>
      </c>
      <c r="M17" s="20">
        <v>11432</v>
      </c>
      <c r="N17" s="20">
        <v>12665</v>
      </c>
      <c r="O17" s="23">
        <v>12675</v>
      </c>
    </row>
    <row r="18" spans="1:15" x14ac:dyDescent="0.3">
      <c r="A18" s="19" t="s">
        <v>4</v>
      </c>
      <c r="B18" s="20">
        <v>1873</v>
      </c>
      <c r="C18" s="20">
        <v>2164</v>
      </c>
      <c r="D18" s="20">
        <v>2508</v>
      </c>
      <c r="E18" s="20">
        <v>2663</v>
      </c>
      <c r="F18" s="20"/>
      <c r="G18" s="21">
        <v>231</v>
      </c>
      <c r="H18" s="24">
        <v>315</v>
      </c>
      <c r="I18" s="24">
        <v>348</v>
      </c>
      <c r="J18" s="24">
        <v>390</v>
      </c>
      <c r="K18" s="24"/>
      <c r="L18" s="22">
        <v>2104</v>
      </c>
      <c r="M18" s="20">
        <v>2479</v>
      </c>
      <c r="N18" s="20">
        <v>2856</v>
      </c>
      <c r="O18" s="23">
        <v>3053</v>
      </c>
    </row>
    <row r="19" spans="1:15" x14ac:dyDescent="0.3">
      <c r="A19" s="19" t="s">
        <v>5</v>
      </c>
      <c r="B19" s="24">
        <v>694</v>
      </c>
      <c r="C19" s="20">
        <v>1081</v>
      </c>
      <c r="D19" s="20">
        <v>1447</v>
      </c>
      <c r="E19" s="20">
        <v>1473</v>
      </c>
      <c r="F19" s="20"/>
      <c r="G19" s="21">
        <v>132</v>
      </c>
      <c r="H19" s="24">
        <v>218</v>
      </c>
      <c r="I19" s="24">
        <v>228</v>
      </c>
      <c r="J19" s="24">
        <v>245</v>
      </c>
      <c r="K19" s="24"/>
      <c r="L19" s="21">
        <v>826</v>
      </c>
      <c r="M19" s="20">
        <v>1299</v>
      </c>
      <c r="N19" s="20">
        <v>1675</v>
      </c>
      <c r="O19" s="23">
        <v>1718</v>
      </c>
    </row>
    <row r="20" spans="1:15" ht="15" thickBot="1" x14ac:dyDescent="0.35">
      <c r="A20" s="25" t="s">
        <v>6</v>
      </c>
      <c r="B20" s="26">
        <v>10927</v>
      </c>
      <c r="C20" s="26">
        <v>13601</v>
      </c>
      <c r="D20" s="27">
        <v>15382</v>
      </c>
      <c r="E20" s="27">
        <v>15519</v>
      </c>
      <c r="F20" s="27"/>
      <c r="G20" s="28">
        <v>1300</v>
      </c>
      <c r="H20" s="27">
        <v>1609</v>
      </c>
      <c r="I20" s="27">
        <v>1814</v>
      </c>
      <c r="J20" s="27">
        <v>1927</v>
      </c>
      <c r="K20" s="27"/>
      <c r="L20" s="28">
        <v>12227</v>
      </c>
      <c r="M20" s="27">
        <v>15210</v>
      </c>
      <c r="N20" s="27">
        <v>17196</v>
      </c>
      <c r="O20" s="29">
        <v>17446</v>
      </c>
    </row>
    <row r="21" spans="1:15" ht="15" thickBot="1" x14ac:dyDescent="0.35">
      <c r="A21" s="30"/>
    </row>
    <row r="22" spans="1:15" ht="28.2" customHeight="1" thickBot="1" x14ac:dyDescent="0.35">
      <c r="A22" s="52" t="s">
        <v>9</v>
      </c>
      <c r="B22" s="210" t="s">
        <v>0</v>
      </c>
      <c r="C22" s="211"/>
      <c r="D22" s="211"/>
      <c r="E22" s="212"/>
      <c r="F22" s="17"/>
      <c r="G22" s="210" t="s">
        <v>1</v>
      </c>
      <c r="H22" s="211"/>
      <c r="I22" s="211"/>
      <c r="J22" s="212"/>
      <c r="K22" s="17"/>
      <c r="L22" s="210" t="s">
        <v>2</v>
      </c>
      <c r="M22" s="211"/>
      <c r="N22" s="211"/>
      <c r="O22" s="213"/>
    </row>
    <row r="23" spans="1:15" ht="22.2" thickBot="1" x14ac:dyDescent="0.35">
      <c r="A23" s="53"/>
      <c r="B23" s="2" t="s">
        <v>13</v>
      </c>
      <c r="C23" s="2" t="s">
        <v>16</v>
      </c>
      <c r="D23" s="2" t="s">
        <v>17</v>
      </c>
      <c r="E23" s="2" t="s">
        <v>18</v>
      </c>
      <c r="F23" s="18"/>
      <c r="G23" s="2" t="s">
        <v>13</v>
      </c>
      <c r="H23" s="2" t="s">
        <v>16</v>
      </c>
      <c r="I23" s="2" t="s">
        <v>17</v>
      </c>
      <c r="J23" s="2" t="s">
        <v>18</v>
      </c>
      <c r="K23" s="18"/>
      <c r="L23" s="2" t="s">
        <v>13</v>
      </c>
      <c r="M23" s="2" t="s">
        <v>16</v>
      </c>
      <c r="N23" s="2" t="s">
        <v>17</v>
      </c>
      <c r="O23" s="2" t="s">
        <v>18</v>
      </c>
    </row>
    <row r="24" spans="1:15" x14ac:dyDescent="0.3">
      <c r="A24" s="19" t="s">
        <v>3</v>
      </c>
      <c r="B24" s="20">
        <v>26351</v>
      </c>
      <c r="C24" s="20">
        <v>9606</v>
      </c>
      <c r="D24" s="20">
        <v>6533</v>
      </c>
      <c r="E24" s="20">
        <v>5710</v>
      </c>
      <c r="F24" s="20"/>
      <c r="G24" s="22">
        <v>2158</v>
      </c>
      <c r="H24" s="24">
        <v>958</v>
      </c>
      <c r="I24" s="24">
        <v>763</v>
      </c>
      <c r="J24" s="24">
        <v>603</v>
      </c>
      <c r="K24" s="24"/>
      <c r="L24" s="22">
        <v>28509</v>
      </c>
      <c r="M24" s="20">
        <v>10564</v>
      </c>
      <c r="N24" s="20">
        <v>7296</v>
      </c>
      <c r="O24" s="23">
        <v>6313</v>
      </c>
    </row>
    <row r="25" spans="1:15" x14ac:dyDescent="0.3">
      <c r="A25" s="19" t="s">
        <v>4</v>
      </c>
      <c r="B25" s="20">
        <v>16308</v>
      </c>
      <c r="C25" s="20">
        <v>5632</v>
      </c>
      <c r="D25" s="20">
        <v>3674</v>
      </c>
      <c r="E25" s="20">
        <v>3324</v>
      </c>
      <c r="F25" s="20"/>
      <c r="G25" s="21">
        <v>876</v>
      </c>
      <c r="H25" s="24">
        <v>486</v>
      </c>
      <c r="I25" s="24">
        <v>344</v>
      </c>
      <c r="J25" s="24">
        <v>304</v>
      </c>
      <c r="K25" s="24"/>
      <c r="L25" s="22">
        <v>17184</v>
      </c>
      <c r="M25" s="20">
        <v>6118</v>
      </c>
      <c r="N25" s="20">
        <v>4018</v>
      </c>
      <c r="O25" s="23">
        <v>3628</v>
      </c>
    </row>
    <row r="26" spans="1:15" x14ac:dyDescent="0.3">
      <c r="A26" s="19" t="s">
        <v>5</v>
      </c>
      <c r="B26" s="20">
        <v>11384</v>
      </c>
      <c r="C26" s="20">
        <v>5060</v>
      </c>
      <c r="D26" s="20">
        <v>3182</v>
      </c>
      <c r="E26" s="20">
        <v>2989</v>
      </c>
      <c r="F26" s="20"/>
      <c r="G26" s="21">
        <v>780</v>
      </c>
      <c r="H26" s="24">
        <v>446</v>
      </c>
      <c r="I26" s="24">
        <v>311</v>
      </c>
      <c r="J26" s="24">
        <v>241</v>
      </c>
      <c r="K26" s="24"/>
      <c r="L26" s="22">
        <v>12164</v>
      </c>
      <c r="M26" s="20">
        <v>5506</v>
      </c>
      <c r="N26" s="20">
        <v>3493</v>
      </c>
      <c r="O26" s="23">
        <v>3230</v>
      </c>
    </row>
    <row r="27" spans="1:15" ht="15" thickBot="1" x14ac:dyDescent="0.35">
      <c r="A27" s="25" t="s">
        <v>6</v>
      </c>
      <c r="B27" s="27">
        <v>54043</v>
      </c>
      <c r="C27" s="27">
        <v>20298</v>
      </c>
      <c r="D27" s="27">
        <v>13389</v>
      </c>
      <c r="E27" s="27">
        <v>12023</v>
      </c>
      <c r="F27" s="27"/>
      <c r="G27" s="28">
        <v>3814</v>
      </c>
      <c r="H27" s="27">
        <v>1890</v>
      </c>
      <c r="I27" s="27">
        <v>1418</v>
      </c>
      <c r="J27" s="27">
        <v>1148</v>
      </c>
      <c r="K27" s="27"/>
      <c r="L27" s="28">
        <v>57857</v>
      </c>
      <c r="M27" s="27">
        <v>22188</v>
      </c>
      <c r="N27" s="27">
        <v>14807</v>
      </c>
      <c r="O27" s="29">
        <v>13171</v>
      </c>
    </row>
    <row r="28" spans="1:15" ht="15" thickBot="1" x14ac:dyDescent="0.35">
      <c r="A28" s="30"/>
    </row>
    <row r="29" spans="1:15" ht="60.6" customHeight="1" thickBot="1" x14ac:dyDescent="0.35">
      <c r="A29" s="52" t="s">
        <v>10</v>
      </c>
      <c r="B29" s="210" t="s">
        <v>0</v>
      </c>
      <c r="C29" s="211"/>
      <c r="D29" s="211"/>
      <c r="E29" s="212"/>
      <c r="F29" s="17"/>
      <c r="G29" s="210" t="s">
        <v>1</v>
      </c>
      <c r="H29" s="211"/>
      <c r="I29" s="211"/>
      <c r="J29" s="212"/>
      <c r="K29" s="17"/>
      <c r="L29" s="210" t="s">
        <v>2</v>
      </c>
      <c r="M29" s="211"/>
      <c r="N29" s="211"/>
      <c r="O29" s="213"/>
    </row>
    <row r="30" spans="1:15" ht="22.2" thickBot="1" x14ac:dyDescent="0.35">
      <c r="A30" s="53"/>
      <c r="B30" s="2" t="s">
        <v>13</v>
      </c>
      <c r="C30" s="2" t="s">
        <v>16</v>
      </c>
      <c r="D30" s="2" t="s">
        <v>17</v>
      </c>
      <c r="E30" s="2" t="s">
        <v>18</v>
      </c>
      <c r="F30" s="18"/>
      <c r="G30" s="2" t="s">
        <v>13</v>
      </c>
      <c r="H30" s="2" t="s">
        <v>16</v>
      </c>
      <c r="I30" s="2" t="s">
        <v>17</v>
      </c>
      <c r="J30" s="2" t="s">
        <v>18</v>
      </c>
      <c r="K30" s="18"/>
      <c r="L30" s="2" t="s">
        <v>13</v>
      </c>
      <c r="M30" s="2" t="s">
        <v>16</v>
      </c>
      <c r="N30" s="2" t="s">
        <v>17</v>
      </c>
      <c r="O30" s="2" t="s">
        <v>18</v>
      </c>
    </row>
    <row r="31" spans="1:15" x14ac:dyDescent="0.3">
      <c r="A31" s="31" t="s">
        <v>3</v>
      </c>
      <c r="B31" s="22">
        <v>13618</v>
      </c>
      <c r="C31" s="20">
        <v>18192</v>
      </c>
      <c r="D31" s="20">
        <v>15015</v>
      </c>
      <c r="E31" s="20">
        <v>14836</v>
      </c>
      <c r="F31" s="20"/>
      <c r="G31" s="22">
        <v>1246</v>
      </c>
      <c r="H31" s="20">
        <v>3115</v>
      </c>
      <c r="I31" s="20">
        <v>2836</v>
      </c>
      <c r="J31" s="20">
        <v>2717</v>
      </c>
      <c r="K31" s="20"/>
      <c r="L31" s="22">
        <v>14864</v>
      </c>
      <c r="M31" s="20">
        <v>21307</v>
      </c>
      <c r="N31" s="20">
        <v>17851</v>
      </c>
      <c r="O31" s="23">
        <v>17553</v>
      </c>
    </row>
    <row r="32" spans="1:15" x14ac:dyDescent="0.3">
      <c r="A32" s="31" t="s">
        <v>4</v>
      </c>
      <c r="B32" s="22">
        <v>8068</v>
      </c>
      <c r="C32" s="20">
        <v>12780</v>
      </c>
      <c r="D32" s="20">
        <v>10159</v>
      </c>
      <c r="E32" s="20">
        <v>9604</v>
      </c>
      <c r="F32" s="20"/>
      <c r="G32" s="21">
        <v>556</v>
      </c>
      <c r="H32" s="20">
        <v>1699</v>
      </c>
      <c r="I32" s="20">
        <v>1384</v>
      </c>
      <c r="J32" s="20">
        <v>1397</v>
      </c>
      <c r="K32" s="20"/>
      <c r="L32" s="22">
        <v>8624</v>
      </c>
      <c r="M32" s="20">
        <v>14479</v>
      </c>
      <c r="N32" s="20">
        <v>11543</v>
      </c>
      <c r="O32" s="23">
        <v>11001</v>
      </c>
    </row>
    <row r="33" spans="1:15" x14ac:dyDescent="0.3">
      <c r="A33" s="31" t="s">
        <v>5</v>
      </c>
      <c r="B33" s="22">
        <v>4633</v>
      </c>
      <c r="C33" s="20">
        <v>8363</v>
      </c>
      <c r="D33" s="20">
        <v>6431</v>
      </c>
      <c r="E33" s="20">
        <v>6122</v>
      </c>
      <c r="F33" s="20"/>
      <c r="G33" s="21">
        <v>319</v>
      </c>
      <c r="H33" s="20">
        <v>1302</v>
      </c>
      <c r="I33" s="20">
        <v>1040</v>
      </c>
      <c r="J33" s="24">
        <v>914</v>
      </c>
      <c r="K33" s="24"/>
      <c r="L33" s="22">
        <v>4952</v>
      </c>
      <c r="M33" s="20">
        <v>9665</v>
      </c>
      <c r="N33" s="20">
        <v>7471</v>
      </c>
      <c r="O33" s="23">
        <v>7036</v>
      </c>
    </row>
    <row r="34" spans="1:15" ht="15" thickBot="1" x14ac:dyDescent="0.35">
      <c r="A34" s="32" t="s">
        <v>6</v>
      </c>
      <c r="B34" s="33">
        <v>26319</v>
      </c>
      <c r="C34" s="26">
        <v>39335</v>
      </c>
      <c r="D34" s="27">
        <v>31605</v>
      </c>
      <c r="E34" s="27">
        <v>30562</v>
      </c>
      <c r="F34" s="27"/>
      <c r="G34" s="28">
        <v>2121</v>
      </c>
      <c r="H34" s="27">
        <v>6116</v>
      </c>
      <c r="I34" s="27">
        <v>5260</v>
      </c>
      <c r="J34" s="27">
        <v>5028</v>
      </c>
      <c r="K34" s="27"/>
      <c r="L34" s="28">
        <v>28440</v>
      </c>
      <c r="M34" s="27">
        <v>45451</v>
      </c>
      <c r="N34" s="27">
        <v>36865</v>
      </c>
      <c r="O34" s="29">
        <v>35590</v>
      </c>
    </row>
    <row r="35" spans="1:15" ht="15" thickBot="1" x14ac:dyDescent="0.35">
      <c r="A35" s="30"/>
    </row>
    <row r="36" spans="1:15" ht="60.6" customHeight="1" thickBot="1" x14ac:dyDescent="0.35">
      <c r="A36" s="47" t="s">
        <v>11</v>
      </c>
      <c r="B36" s="206" t="s">
        <v>0</v>
      </c>
      <c r="C36" s="207"/>
      <c r="D36" s="207"/>
      <c r="E36" s="208"/>
      <c r="F36" s="1"/>
      <c r="G36" s="206" t="s">
        <v>1</v>
      </c>
      <c r="H36" s="207"/>
      <c r="I36" s="207"/>
      <c r="J36" s="208"/>
      <c r="K36" s="1"/>
      <c r="L36" s="206" t="s">
        <v>2</v>
      </c>
      <c r="M36" s="207"/>
      <c r="N36" s="207"/>
      <c r="O36" s="209"/>
    </row>
    <row r="37" spans="1:15" ht="22.2" thickBot="1" x14ac:dyDescent="0.35">
      <c r="A37" s="48"/>
      <c r="B37" s="2" t="s">
        <v>13</v>
      </c>
      <c r="C37" s="2" t="s">
        <v>16</v>
      </c>
      <c r="D37" s="2" t="s">
        <v>17</v>
      </c>
      <c r="E37" s="2" t="s">
        <v>18</v>
      </c>
      <c r="F37" s="18"/>
      <c r="G37" s="2" t="s">
        <v>13</v>
      </c>
      <c r="H37" s="2" t="s">
        <v>16</v>
      </c>
      <c r="I37" s="2" t="s">
        <v>17</v>
      </c>
      <c r="J37" s="2" t="s">
        <v>18</v>
      </c>
      <c r="K37" s="18"/>
      <c r="L37" s="2" t="s">
        <v>13</v>
      </c>
      <c r="M37" s="2" t="s">
        <v>16</v>
      </c>
      <c r="N37" s="2" t="s">
        <v>17</v>
      </c>
      <c r="O37" s="2" t="s">
        <v>18</v>
      </c>
    </row>
    <row r="38" spans="1:15" x14ac:dyDescent="0.3">
      <c r="A38" s="5" t="s">
        <v>3</v>
      </c>
      <c r="B38" s="34">
        <v>4109</v>
      </c>
      <c r="C38" s="20">
        <v>1594</v>
      </c>
      <c r="D38" s="20">
        <v>1534</v>
      </c>
      <c r="E38" s="23">
        <v>1553</v>
      </c>
      <c r="F38" s="43"/>
      <c r="G38" s="34">
        <v>1675</v>
      </c>
      <c r="H38" s="24">
        <v>473</v>
      </c>
      <c r="I38" s="24">
        <v>450</v>
      </c>
      <c r="J38" s="35">
        <v>458</v>
      </c>
      <c r="K38" s="45"/>
      <c r="L38" s="34">
        <v>5784</v>
      </c>
      <c r="M38" s="20">
        <v>2067</v>
      </c>
      <c r="N38" s="20">
        <v>1984</v>
      </c>
      <c r="O38" s="23">
        <v>2011</v>
      </c>
    </row>
    <row r="39" spans="1:15" x14ac:dyDescent="0.3">
      <c r="A39" s="5" t="s">
        <v>4</v>
      </c>
      <c r="B39" s="34">
        <v>1814</v>
      </c>
      <c r="C39" s="20">
        <v>1295</v>
      </c>
      <c r="D39" s="20">
        <v>1121</v>
      </c>
      <c r="E39" s="23">
        <v>1053</v>
      </c>
      <c r="F39" s="43"/>
      <c r="G39" s="36">
        <v>837</v>
      </c>
      <c r="H39" s="24">
        <v>247</v>
      </c>
      <c r="I39" s="24">
        <v>214</v>
      </c>
      <c r="J39" s="35">
        <v>189</v>
      </c>
      <c r="K39" s="45"/>
      <c r="L39" s="34">
        <v>2651</v>
      </c>
      <c r="M39" s="20">
        <v>1542</v>
      </c>
      <c r="N39" s="20">
        <v>1335</v>
      </c>
      <c r="O39" s="23">
        <v>1242</v>
      </c>
    </row>
    <row r="40" spans="1:15" x14ac:dyDescent="0.3">
      <c r="A40" s="5" t="s">
        <v>5</v>
      </c>
      <c r="B40" s="34">
        <v>1800</v>
      </c>
      <c r="C40" s="20">
        <v>1742</v>
      </c>
      <c r="D40" s="20">
        <v>1470</v>
      </c>
      <c r="E40" s="23">
        <v>1429</v>
      </c>
      <c r="F40" s="43"/>
      <c r="G40" s="36">
        <v>661</v>
      </c>
      <c r="H40" s="24">
        <v>280</v>
      </c>
      <c r="I40" s="24">
        <v>245</v>
      </c>
      <c r="J40" s="35">
        <v>261</v>
      </c>
      <c r="K40" s="45"/>
      <c r="L40" s="34">
        <v>2461</v>
      </c>
      <c r="M40" s="20">
        <v>2022</v>
      </c>
      <c r="N40" s="20">
        <v>1715</v>
      </c>
      <c r="O40" s="23">
        <v>1690</v>
      </c>
    </row>
    <row r="41" spans="1:15" ht="15" thickBot="1" x14ac:dyDescent="0.35">
      <c r="A41" s="9" t="s">
        <v>6</v>
      </c>
      <c r="B41" s="26">
        <v>7723</v>
      </c>
      <c r="C41" s="27">
        <v>4631</v>
      </c>
      <c r="D41" s="27">
        <v>4125</v>
      </c>
      <c r="E41" s="29">
        <v>4035</v>
      </c>
      <c r="F41" s="27"/>
      <c r="G41" s="26">
        <v>3173</v>
      </c>
      <c r="H41" s="27">
        <v>1000</v>
      </c>
      <c r="I41" s="37">
        <v>909</v>
      </c>
      <c r="J41" s="38">
        <v>908</v>
      </c>
      <c r="K41" s="37"/>
      <c r="L41" s="26">
        <v>10896</v>
      </c>
      <c r="M41" s="27">
        <v>5631</v>
      </c>
      <c r="N41" s="27">
        <v>5034</v>
      </c>
      <c r="O41" s="29">
        <v>4943</v>
      </c>
    </row>
    <row r="42" spans="1:15" ht="15" thickBot="1" x14ac:dyDescent="0.35">
      <c r="A42" s="30"/>
    </row>
    <row r="43" spans="1:15" ht="60.6" customHeight="1" thickBot="1" x14ac:dyDescent="0.35">
      <c r="A43" s="47" t="s">
        <v>12</v>
      </c>
      <c r="B43" s="206" t="s">
        <v>0</v>
      </c>
      <c r="C43" s="207"/>
      <c r="D43" s="207"/>
      <c r="E43" s="208"/>
      <c r="F43" s="1"/>
      <c r="G43" s="206" t="s">
        <v>1</v>
      </c>
      <c r="H43" s="207"/>
      <c r="I43" s="207"/>
      <c r="J43" s="208"/>
      <c r="K43" s="1"/>
      <c r="L43" s="206" t="s">
        <v>2</v>
      </c>
      <c r="M43" s="207"/>
      <c r="N43" s="207"/>
      <c r="O43" s="209"/>
    </row>
    <row r="44" spans="1:15" ht="22.2" thickBot="1" x14ac:dyDescent="0.35">
      <c r="A44" s="48"/>
      <c r="B44" s="2" t="s">
        <v>13</v>
      </c>
      <c r="C44" s="2" t="s">
        <v>16</v>
      </c>
      <c r="D44" s="2" t="s">
        <v>17</v>
      </c>
      <c r="E44" s="2" t="s">
        <v>18</v>
      </c>
      <c r="F44" s="18"/>
      <c r="G44" s="2" t="s">
        <v>13</v>
      </c>
      <c r="H44" s="2" t="s">
        <v>16</v>
      </c>
      <c r="I44" s="2" t="s">
        <v>17</v>
      </c>
      <c r="J44" s="2" t="s">
        <v>18</v>
      </c>
      <c r="K44" s="18"/>
      <c r="L44" s="2" t="s">
        <v>13</v>
      </c>
      <c r="M44" s="2" t="s">
        <v>16</v>
      </c>
      <c r="N44" s="2" t="s">
        <v>17</v>
      </c>
      <c r="O44" s="2" t="s">
        <v>18</v>
      </c>
    </row>
    <row r="45" spans="1:15" x14ac:dyDescent="0.3">
      <c r="A45" s="5" t="s">
        <v>3</v>
      </c>
      <c r="B45" s="6">
        <v>62494</v>
      </c>
      <c r="C45" s="6">
        <v>49897</v>
      </c>
      <c r="D45" s="6">
        <v>44217</v>
      </c>
      <c r="E45" s="8">
        <v>43916</v>
      </c>
      <c r="F45" s="44"/>
      <c r="G45" s="6">
        <v>6500</v>
      </c>
      <c r="H45" s="14">
        <v>6015</v>
      </c>
      <c r="I45" s="14">
        <v>5814</v>
      </c>
      <c r="J45" s="39">
        <v>5543</v>
      </c>
      <c r="K45" s="46"/>
      <c r="L45" s="6">
        <v>68994</v>
      </c>
      <c r="M45" s="6">
        <v>55912</v>
      </c>
      <c r="N45" s="6">
        <v>50031</v>
      </c>
      <c r="O45" s="8">
        <v>49459</v>
      </c>
    </row>
    <row r="46" spans="1:15" x14ac:dyDescent="0.3">
      <c r="A46" s="5" t="s">
        <v>4</v>
      </c>
      <c r="B46" s="6">
        <v>33742</v>
      </c>
      <c r="C46" s="6">
        <v>27504</v>
      </c>
      <c r="D46" s="6">
        <v>22853</v>
      </c>
      <c r="E46" s="8">
        <v>21959</v>
      </c>
      <c r="F46" s="44"/>
      <c r="G46" s="14">
        <v>2762</v>
      </c>
      <c r="H46" s="14">
        <v>2967</v>
      </c>
      <c r="I46" s="14">
        <v>2568</v>
      </c>
      <c r="J46" s="39">
        <v>2564</v>
      </c>
      <c r="K46" s="46"/>
      <c r="L46" s="6">
        <v>36504</v>
      </c>
      <c r="M46" s="6">
        <v>30471</v>
      </c>
      <c r="N46" s="6">
        <v>25421</v>
      </c>
      <c r="O46" s="8">
        <v>24523</v>
      </c>
    </row>
    <row r="47" spans="1:15" x14ac:dyDescent="0.3">
      <c r="A47" s="5" t="s">
        <v>5</v>
      </c>
      <c r="B47" s="6">
        <v>22313</v>
      </c>
      <c r="C47" s="6">
        <v>20446</v>
      </c>
      <c r="D47" s="6">
        <v>16703</v>
      </c>
      <c r="E47" s="8">
        <v>16126</v>
      </c>
      <c r="F47" s="44"/>
      <c r="G47" s="14">
        <v>2122</v>
      </c>
      <c r="H47" s="14">
        <v>2422</v>
      </c>
      <c r="I47" s="14">
        <v>2042</v>
      </c>
      <c r="J47" s="39">
        <v>1846</v>
      </c>
      <c r="K47" s="46"/>
      <c r="L47" s="6">
        <v>24435</v>
      </c>
      <c r="M47" s="6">
        <v>22868</v>
      </c>
      <c r="N47" s="6">
        <v>18745</v>
      </c>
      <c r="O47" s="8">
        <v>17972</v>
      </c>
    </row>
    <row r="48" spans="1:15" ht="15" thickBot="1" x14ac:dyDescent="0.35">
      <c r="A48" s="9" t="s">
        <v>6</v>
      </c>
      <c r="B48" s="10">
        <v>118549</v>
      </c>
      <c r="C48" s="10">
        <v>97847</v>
      </c>
      <c r="D48" s="10">
        <v>83773</v>
      </c>
      <c r="E48" s="12">
        <v>82001</v>
      </c>
      <c r="F48" s="10"/>
      <c r="G48" s="10">
        <v>11384</v>
      </c>
      <c r="H48" s="10">
        <v>11404</v>
      </c>
      <c r="I48" s="16">
        <v>10424</v>
      </c>
      <c r="J48" s="40">
        <v>9953</v>
      </c>
      <c r="K48" s="16"/>
      <c r="L48" s="10">
        <v>129933</v>
      </c>
      <c r="M48" s="10">
        <v>109251</v>
      </c>
      <c r="N48" s="10">
        <v>94197</v>
      </c>
      <c r="O48" s="12">
        <v>91954</v>
      </c>
    </row>
    <row r="50" spans="1:15" ht="15.6" x14ac:dyDescent="0.3">
      <c r="A50" s="54" t="s">
        <v>23</v>
      </c>
    </row>
    <row r="51" spans="1:15" ht="15" thickBot="1" x14ac:dyDescent="0.35">
      <c r="A51" s="30"/>
    </row>
    <row r="52" spans="1:15" ht="17.399999999999999" customHeight="1" thickBot="1" x14ac:dyDescent="0.35">
      <c r="A52" s="47" t="s">
        <v>24</v>
      </c>
      <c r="B52" s="206" t="s">
        <v>0</v>
      </c>
      <c r="C52" s="207"/>
      <c r="D52" s="207"/>
      <c r="E52" s="209"/>
      <c r="F52" s="1"/>
      <c r="G52" s="214" t="s">
        <v>1</v>
      </c>
      <c r="H52" s="207"/>
      <c r="I52" s="207"/>
      <c r="J52" s="209"/>
      <c r="K52" s="1"/>
      <c r="L52" s="214" t="s">
        <v>2</v>
      </c>
      <c r="M52" s="207"/>
      <c r="N52" s="207"/>
      <c r="O52" s="209"/>
    </row>
    <row r="53" spans="1:15" ht="22.2" thickBot="1" x14ac:dyDescent="0.35">
      <c r="A53" s="48"/>
      <c r="B53" s="2" t="s">
        <v>13</v>
      </c>
      <c r="C53" s="2" t="s">
        <v>16</v>
      </c>
      <c r="D53" s="2" t="s">
        <v>17</v>
      </c>
      <c r="E53" s="2" t="s">
        <v>18</v>
      </c>
      <c r="F53" s="18"/>
      <c r="G53" s="2" t="s">
        <v>13</v>
      </c>
      <c r="H53" s="2" t="s">
        <v>16</v>
      </c>
      <c r="I53" s="2" t="s">
        <v>17</v>
      </c>
      <c r="J53" s="2" t="s">
        <v>18</v>
      </c>
      <c r="K53" s="18"/>
      <c r="L53" s="2" t="s">
        <v>13</v>
      </c>
      <c r="M53" s="2" t="s">
        <v>16</v>
      </c>
      <c r="N53" s="2" t="s">
        <v>17</v>
      </c>
      <c r="O53" s="2" t="s">
        <v>18</v>
      </c>
    </row>
    <row r="54" spans="1:15" x14ac:dyDescent="0.3">
      <c r="A54" s="5" t="s">
        <v>3</v>
      </c>
      <c r="B54" s="14">
        <v>56.43</v>
      </c>
      <c r="C54" s="14">
        <v>61.78</v>
      </c>
      <c r="D54" s="14">
        <v>62.75</v>
      </c>
      <c r="E54" s="14">
        <v>63.53</v>
      </c>
      <c r="F54" s="14"/>
      <c r="G54" s="13">
        <v>21.28</v>
      </c>
      <c r="H54" s="14">
        <v>24.49</v>
      </c>
      <c r="I54" s="14">
        <v>26.09</v>
      </c>
      <c r="J54" s="14">
        <v>25.3</v>
      </c>
      <c r="K54" s="14"/>
      <c r="L54" s="13">
        <v>48.83</v>
      </c>
      <c r="M54" s="14">
        <v>53.08</v>
      </c>
      <c r="N54" s="14">
        <v>53.94</v>
      </c>
      <c r="O54" s="39">
        <v>54.33</v>
      </c>
    </row>
    <row r="55" spans="1:15" x14ac:dyDescent="0.3">
      <c r="A55" s="5" t="s">
        <v>4</v>
      </c>
      <c r="B55" s="14">
        <v>62.31</v>
      </c>
      <c r="C55" s="14">
        <v>62.99</v>
      </c>
      <c r="D55" s="14">
        <v>64.180000000000007</v>
      </c>
      <c r="E55" s="14">
        <v>63.75</v>
      </c>
      <c r="F55" s="14"/>
      <c r="G55" s="13">
        <v>20</v>
      </c>
      <c r="H55" s="14">
        <v>23.45</v>
      </c>
      <c r="I55" s="14">
        <v>23.9</v>
      </c>
      <c r="J55" s="14">
        <v>24.47</v>
      </c>
      <c r="K55" s="14"/>
      <c r="L55" s="13">
        <v>53.71</v>
      </c>
      <c r="M55" s="14">
        <v>54.11</v>
      </c>
      <c r="N55" s="14">
        <v>54.85</v>
      </c>
      <c r="O55" s="39">
        <v>54.59</v>
      </c>
    </row>
    <row r="56" spans="1:15" x14ac:dyDescent="0.3">
      <c r="A56" s="5" t="s">
        <v>5</v>
      </c>
      <c r="B56" s="14">
        <v>56.17</v>
      </c>
      <c r="C56" s="14">
        <v>54.98</v>
      </c>
      <c r="D56" s="14">
        <v>54.65</v>
      </c>
      <c r="E56" s="14">
        <v>53.7</v>
      </c>
      <c r="F56" s="14"/>
      <c r="G56" s="13">
        <v>15.04</v>
      </c>
      <c r="H56" s="14">
        <v>17.100000000000001</v>
      </c>
      <c r="I56" s="14">
        <v>17.02</v>
      </c>
      <c r="J56" s="14">
        <v>16.72</v>
      </c>
      <c r="K56" s="14"/>
      <c r="L56" s="13">
        <v>45.39</v>
      </c>
      <c r="M56" s="14">
        <v>44.53</v>
      </c>
      <c r="N56" s="14">
        <v>44.04</v>
      </c>
      <c r="O56" s="39">
        <v>43.76</v>
      </c>
    </row>
    <row r="57" spans="1:15" ht="15" thickBot="1" x14ac:dyDescent="0.35">
      <c r="A57" s="9" t="s">
        <v>6</v>
      </c>
      <c r="B57" s="16">
        <v>57.93</v>
      </c>
      <c r="C57" s="16">
        <v>60.54</v>
      </c>
      <c r="D57" s="16">
        <v>61.31</v>
      </c>
      <c r="E57" s="16">
        <v>61.38</v>
      </c>
      <c r="F57" s="16"/>
      <c r="G57" s="15">
        <v>19.47</v>
      </c>
      <c r="H57" s="16">
        <v>22.19</v>
      </c>
      <c r="I57" s="16">
        <v>23.15</v>
      </c>
      <c r="J57" s="16">
        <v>22.92</v>
      </c>
      <c r="K57" s="16"/>
      <c r="L57" s="15">
        <v>49.39</v>
      </c>
      <c r="M57" s="16">
        <v>51.29</v>
      </c>
      <c r="N57" s="16">
        <v>51.85</v>
      </c>
      <c r="O57" s="40">
        <v>51.94</v>
      </c>
    </row>
  </sheetData>
  <mergeCells count="25">
    <mergeCell ref="B43:E43"/>
    <mergeCell ref="G43:J43"/>
    <mergeCell ref="L43:O43"/>
    <mergeCell ref="B52:E52"/>
    <mergeCell ref="G52:J52"/>
    <mergeCell ref="L52:O52"/>
    <mergeCell ref="B29:E29"/>
    <mergeCell ref="G29:J29"/>
    <mergeCell ref="L29:O29"/>
    <mergeCell ref="B36:E36"/>
    <mergeCell ref="G36:J36"/>
    <mergeCell ref="L36:O36"/>
    <mergeCell ref="B15:E15"/>
    <mergeCell ref="G15:J15"/>
    <mergeCell ref="L15:O15"/>
    <mergeCell ref="B22:E22"/>
    <mergeCell ref="G22:J22"/>
    <mergeCell ref="L22:O22"/>
    <mergeCell ref="A1:A2"/>
    <mergeCell ref="B1:E1"/>
    <mergeCell ref="G1:J1"/>
    <mergeCell ref="L1:O1"/>
    <mergeCell ref="B8:E8"/>
    <mergeCell ref="G8:J8"/>
    <mergeCell ref="L8:O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5"/>
  <sheetViews>
    <sheetView workbookViewId="0"/>
  </sheetViews>
  <sheetFormatPr defaultRowHeight="14.4" x14ac:dyDescent="0.3"/>
  <sheetData>
    <row r="3" spans="6:6" ht="15.6" x14ac:dyDescent="0.3">
      <c r="F3" s="51" t="s">
        <v>98</v>
      </c>
    </row>
    <row r="4" spans="6:6" x14ac:dyDescent="0.3">
      <c r="F4" s="49"/>
    </row>
    <row r="5" spans="6:6" ht="15.6" x14ac:dyDescent="0.3">
      <c r="F5" s="50" t="s">
        <v>25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"/>
  <sheetViews>
    <sheetView workbookViewId="0">
      <selection activeCell="M29" sqref="M29"/>
    </sheetView>
  </sheetViews>
  <sheetFormatPr defaultColWidth="8.88671875" defaultRowHeight="14.4" x14ac:dyDescent="0.3"/>
  <cols>
    <col min="1" max="1" width="30.109375" style="76" customWidth="1"/>
    <col min="2" max="3" width="8.88671875" style="76"/>
    <col min="4" max="4" width="0" style="76" hidden="1" customWidth="1"/>
    <col min="5" max="5" width="8.88671875" style="76"/>
    <col min="6" max="6" width="8.88671875" style="76" customWidth="1"/>
    <col min="7" max="9" width="8.88671875" style="76"/>
    <col min="10" max="10" width="0" style="76" hidden="1" customWidth="1"/>
    <col min="11" max="11" width="8.88671875" style="76"/>
    <col min="12" max="12" width="8.88671875" style="76" customWidth="1"/>
    <col min="13" max="15" width="8.88671875" style="76"/>
    <col min="16" max="16" width="0" style="76" hidden="1" customWidth="1"/>
    <col min="17" max="20" width="8.88671875" style="76" customWidth="1"/>
    <col min="21" max="22" width="0" style="76" hidden="1" customWidth="1"/>
    <col min="23" max="23" width="0" style="77" hidden="1" customWidth="1"/>
    <col min="24" max="32" width="0" style="76" hidden="1" customWidth="1"/>
    <col min="33" max="16384" width="8.88671875" style="76"/>
  </cols>
  <sheetData>
    <row r="1" spans="1:38" ht="15.6" x14ac:dyDescent="0.3">
      <c r="A1" s="75" t="s">
        <v>32</v>
      </c>
      <c r="Y1" s="78">
        <v>2015</v>
      </c>
      <c r="AB1" s="78" t="s">
        <v>33</v>
      </c>
      <c r="AH1" s="78" t="s">
        <v>34</v>
      </c>
    </row>
    <row r="2" spans="1:38" ht="15.6" x14ac:dyDescent="0.3">
      <c r="A2" s="79"/>
      <c r="W2" s="215" t="s">
        <v>35</v>
      </c>
      <c r="X2" s="215"/>
      <c r="Y2" s="215"/>
      <c r="Z2" s="215"/>
      <c r="AA2" s="215"/>
      <c r="AB2" s="216" t="s">
        <v>36</v>
      </c>
      <c r="AC2" s="216"/>
      <c r="AD2" s="216"/>
      <c r="AE2" s="216"/>
      <c r="AF2" s="216"/>
      <c r="AH2" s="215" t="s">
        <v>37</v>
      </c>
      <c r="AI2" s="215"/>
      <c r="AJ2" s="215"/>
      <c r="AK2" s="215"/>
      <c r="AL2" s="215"/>
    </row>
    <row r="3" spans="1:38" ht="16.2" thickBot="1" x14ac:dyDescent="0.35">
      <c r="A3" s="80" t="s">
        <v>38</v>
      </c>
      <c r="W3" s="217" t="s">
        <v>39</v>
      </c>
      <c r="X3" s="217"/>
      <c r="Y3" s="217"/>
      <c r="Z3" s="217"/>
      <c r="AA3" s="217"/>
      <c r="AB3" s="218" t="s">
        <v>39</v>
      </c>
      <c r="AC3" s="218"/>
      <c r="AD3" s="218"/>
      <c r="AE3" s="218"/>
      <c r="AF3" s="218"/>
      <c r="AH3" s="217" t="s">
        <v>39</v>
      </c>
      <c r="AI3" s="217"/>
      <c r="AJ3" s="217"/>
      <c r="AK3" s="217"/>
      <c r="AL3" s="217"/>
    </row>
    <row r="4" spans="1:38" ht="16.8" thickBot="1" x14ac:dyDescent="0.35">
      <c r="A4" s="219" t="s">
        <v>40</v>
      </c>
      <c r="B4" s="221" t="s">
        <v>0</v>
      </c>
      <c r="C4" s="222"/>
      <c r="D4" s="222"/>
      <c r="E4" s="222"/>
      <c r="F4" s="222"/>
      <c r="G4" s="223"/>
      <c r="H4" s="221" t="s">
        <v>1</v>
      </c>
      <c r="I4" s="222"/>
      <c r="J4" s="222"/>
      <c r="K4" s="222"/>
      <c r="L4" s="222"/>
      <c r="M4" s="223"/>
      <c r="N4" s="221" t="s">
        <v>2</v>
      </c>
      <c r="O4" s="222"/>
      <c r="P4" s="222"/>
      <c r="Q4" s="222"/>
      <c r="R4" s="222"/>
      <c r="S4" s="223"/>
      <c r="T4" s="81"/>
      <c r="U4" s="82"/>
      <c r="W4" s="224" t="s">
        <v>41</v>
      </c>
      <c r="X4" s="225"/>
      <c r="Y4" s="248" t="s">
        <v>42</v>
      </c>
      <c r="Z4" s="249"/>
      <c r="AA4" s="230" t="s">
        <v>43</v>
      </c>
      <c r="AB4" s="240" t="s">
        <v>41</v>
      </c>
      <c r="AC4" s="241"/>
      <c r="AD4" s="244" t="s">
        <v>44</v>
      </c>
      <c r="AE4" s="245"/>
      <c r="AF4" s="246" t="s">
        <v>43</v>
      </c>
      <c r="AH4" s="224" t="s">
        <v>41</v>
      </c>
      <c r="AI4" s="225"/>
      <c r="AJ4" s="248" t="s">
        <v>45</v>
      </c>
      <c r="AK4" s="249"/>
      <c r="AL4" s="230" t="s">
        <v>43</v>
      </c>
    </row>
    <row r="5" spans="1:38" ht="19.2" thickBot="1" x14ac:dyDescent="0.35">
      <c r="A5" s="220"/>
      <c r="B5" s="83">
        <v>2001</v>
      </c>
      <c r="C5" s="84">
        <v>2010</v>
      </c>
      <c r="D5" s="84">
        <v>2014</v>
      </c>
      <c r="E5" s="84">
        <v>2015</v>
      </c>
      <c r="F5" s="84">
        <v>2016</v>
      </c>
      <c r="G5" s="84">
        <v>2017</v>
      </c>
      <c r="H5" s="83">
        <v>2001</v>
      </c>
      <c r="I5" s="84">
        <v>2010</v>
      </c>
      <c r="J5" s="84">
        <v>2014</v>
      </c>
      <c r="K5" s="84">
        <v>2015</v>
      </c>
      <c r="L5" s="84">
        <v>2016</v>
      </c>
      <c r="M5" s="84">
        <v>2017</v>
      </c>
      <c r="N5" s="83">
        <v>2001</v>
      </c>
      <c r="O5" s="84">
        <v>2010</v>
      </c>
      <c r="P5" s="84">
        <v>2014</v>
      </c>
      <c r="Q5" s="84">
        <v>2015</v>
      </c>
      <c r="R5" s="84">
        <v>2016</v>
      </c>
      <c r="S5" s="85">
        <v>2017</v>
      </c>
      <c r="T5" s="86"/>
      <c r="U5" s="82"/>
      <c r="W5" s="226"/>
      <c r="X5" s="227"/>
      <c r="Y5" s="87" t="s">
        <v>46</v>
      </c>
      <c r="Z5" s="88" t="s">
        <v>47</v>
      </c>
      <c r="AA5" s="231"/>
      <c r="AB5" s="242"/>
      <c r="AC5" s="243"/>
      <c r="AD5" s="89" t="s">
        <v>46</v>
      </c>
      <c r="AE5" s="90" t="s">
        <v>47</v>
      </c>
      <c r="AF5" s="247"/>
      <c r="AH5" s="226"/>
      <c r="AI5" s="227"/>
      <c r="AJ5" s="87" t="s">
        <v>46</v>
      </c>
      <c r="AK5" s="88" t="s">
        <v>47</v>
      </c>
      <c r="AL5" s="231"/>
    </row>
    <row r="6" spans="1:38" ht="16.8" x14ac:dyDescent="0.3">
      <c r="A6" s="91" t="s">
        <v>3</v>
      </c>
      <c r="B6" s="92">
        <v>110750</v>
      </c>
      <c r="C6" s="92">
        <v>80765</v>
      </c>
      <c r="D6" s="92">
        <v>69122</v>
      </c>
      <c r="E6" s="92">
        <f>Y6</f>
        <v>67760</v>
      </c>
      <c r="F6" s="92">
        <f>AD6</f>
        <v>67801</v>
      </c>
      <c r="G6" s="93">
        <f>AJ6</f>
        <v>67029</v>
      </c>
      <c r="H6" s="92">
        <v>30550</v>
      </c>
      <c r="I6" s="92">
        <v>24566</v>
      </c>
      <c r="J6" s="92">
        <v>21912</v>
      </c>
      <c r="K6" s="92">
        <f>Z6</f>
        <v>22688</v>
      </c>
      <c r="L6" s="92">
        <f>AE6</f>
        <v>22456</v>
      </c>
      <c r="M6" s="93">
        <f>AK6</f>
        <v>22967</v>
      </c>
      <c r="N6" s="92">
        <v>141300</v>
      </c>
      <c r="O6" s="92">
        <v>105331</v>
      </c>
      <c r="P6" s="92">
        <v>91034</v>
      </c>
      <c r="Q6" s="92">
        <f>AA6</f>
        <v>90448</v>
      </c>
      <c r="R6" s="92">
        <f t="shared" ref="R6:S8" si="0">F6+L6</f>
        <v>90257</v>
      </c>
      <c r="S6" s="93">
        <f t="shared" si="0"/>
        <v>89996</v>
      </c>
      <c r="T6" s="94"/>
      <c r="U6" s="82"/>
      <c r="W6" s="232" t="s">
        <v>48</v>
      </c>
      <c r="X6" s="95" t="s">
        <v>3</v>
      </c>
      <c r="Y6" s="96">
        <v>67760</v>
      </c>
      <c r="Z6" s="97">
        <v>22688</v>
      </c>
      <c r="AA6" s="98">
        <v>90448</v>
      </c>
      <c r="AB6" s="234" t="s">
        <v>48</v>
      </c>
      <c r="AC6" s="99" t="s">
        <v>3</v>
      </c>
      <c r="AD6" s="100">
        <v>67801</v>
      </c>
      <c r="AE6" s="101">
        <v>22456</v>
      </c>
      <c r="AF6" s="102">
        <v>90257</v>
      </c>
      <c r="AH6" s="232" t="s">
        <v>48</v>
      </c>
      <c r="AI6" s="95" t="s">
        <v>3</v>
      </c>
      <c r="AJ6" s="96">
        <v>67029</v>
      </c>
      <c r="AK6" s="97">
        <v>22967</v>
      </c>
      <c r="AL6" s="98">
        <v>89996</v>
      </c>
    </row>
    <row r="7" spans="1:38" x14ac:dyDescent="0.3">
      <c r="A7" s="91" t="s">
        <v>4</v>
      </c>
      <c r="B7" s="92">
        <v>54154</v>
      </c>
      <c r="C7" s="92">
        <v>43661</v>
      </c>
      <c r="D7" s="92">
        <v>34444</v>
      </c>
      <c r="E7" s="92">
        <f>Y7</f>
        <v>33396</v>
      </c>
      <c r="F7" s="92">
        <f>AD7</f>
        <v>33555</v>
      </c>
      <c r="G7" s="93">
        <f t="shared" ref="G7:G8" si="1">AJ7</f>
        <v>33518</v>
      </c>
      <c r="H7" s="92">
        <v>13812</v>
      </c>
      <c r="I7" s="92">
        <v>12655</v>
      </c>
      <c r="J7" s="92">
        <v>10479</v>
      </c>
      <c r="K7" s="92">
        <f>Z7</f>
        <v>10312</v>
      </c>
      <c r="L7" s="92">
        <f>AE7</f>
        <v>10458</v>
      </c>
      <c r="M7" s="93">
        <f t="shared" ref="M7:M8" si="2">AK7</f>
        <v>10016</v>
      </c>
      <c r="N7" s="92">
        <v>67966</v>
      </c>
      <c r="O7" s="92">
        <v>56316</v>
      </c>
      <c r="P7" s="92">
        <v>44923</v>
      </c>
      <c r="Q7" s="92">
        <f t="shared" ref="Q7:Q8" si="3">AA7</f>
        <v>43708</v>
      </c>
      <c r="R7" s="92">
        <f t="shared" si="0"/>
        <v>44013</v>
      </c>
      <c r="S7" s="93">
        <f t="shared" si="0"/>
        <v>43534</v>
      </c>
      <c r="T7" s="103"/>
      <c r="U7" s="82"/>
      <c r="W7" s="233"/>
      <c r="X7" s="104" t="s">
        <v>4</v>
      </c>
      <c r="Y7" s="105">
        <v>33396</v>
      </c>
      <c r="Z7" s="106">
        <v>10312</v>
      </c>
      <c r="AA7" s="107">
        <v>43708</v>
      </c>
      <c r="AB7" s="235"/>
      <c r="AC7" s="108" t="s">
        <v>4</v>
      </c>
      <c r="AD7" s="109">
        <v>33555</v>
      </c>
      <c r="AE7" s="110">
        <v>10458</v>
      </c>
      <c r="AF7" s="111">
        <v>44013</v>
      </c>
      <c r="AH7" s="233"/>
      <c r="AI7" s="104" t="s">
        <v>4</v>
      </c>
      <c r="AJ7" s="105">
        <v>33518</v>
      </c>
      <c r="AK7" s="106">
        <v>10016</v>
      </c>
      <c r="AL7" s="107">
        <v>43534</v>
      </c>
    </row>
    <row r="8" spans="1:38" ht="25.2" x14ac:dyDescent="0.3">
      <c r="A8" s="91" t="s">
        <v>5</v>
      </c>
      <c r="B8" s="92">
        <v>39723</v>
      </c>
      <c r="C8" s="92">
        <v>37190</v>
      </c>
      <c r="D8" s="92">
        <v>30032</v>
      </c>
      <c r="E8" s="92">
        <f>Y8</f>
        <v>29301</v>
      </c>
      <c r="F8" s="92">
        <f>AD8</f>
        <v>29751</v>
      </c>
      <c r="G8" s="93">
        <f t="shared" si="1"/>
        <v>29914</v>
      </c>
      <c r="H8" s="92">
        <v>14111</v>
      </c>
      <c r="I8" s="92">
        <v>14160</v>
      </c>
      <c r="J8" s="92">
        <v>11042</v>
      </c>
      <c r="K8" s="92">
        <f>Z8</f>
        <v>11082</v>
      </c>
      <c r="L8" s="92">
        <f>AE8</f>
        <v>11770</v>
      </c>
      <c r="M8" s="93">
        <f t="shared" si="2"/>
        <v>11489</v>
      </c>
      <c r="N8" s="92">
        <v>53834</v>
      </c>
      <c r="O8" s="92">
        <v>51350</v>
      </c>
      <c r="P8" s="92">
        <v>41074</v>
      </c>
      <c r="Q8" s="92">
        <f t="shared" si="3"/>
        <v>40383</v>
      </c>
      <c r="R8" s="92">
        <f t="shared" si="0"/>
        <v>41521</v>
      </c>
      <c r="S8" s="93">
        <f t="shared" si="0"/>
        <v>41403</v>
      </c>
      <c r="T8" s="103"/>
      <c r="U8" s="82"/>
      <c r="W8" s="233"/>
      <c r="X8" s="104" t="s">
        <v>49</v>
      </c>
      <c r="Y8" s="105">
        <v>29301</v>
      </c>
      <c r="Z8" s="106">
        <v>11082</v>
      </c>
      <c r="AA8" s="107">
        <v>40383</v>
      </c>
      <c r="AB8" s="235"/>
      <c r="AC8" s="108" t="s">
        <v>5</v>
      </c>
      <c r="AD8" s="109">
        <v>29751</v>
      </c>
      <c r="AE8" s="110">
        <v>11770</v>
      </c>
      <c r="AF8" s="111">
        <v>41521</v>
      </c>
      <c r="AH8" s="233"/>
      <c r="AI8" s="104" t="s">
        <v>5</v>
      </c>
      <c r="AJ8" s="105">
        <v>29914</v>
      </c>
      <c r="AK8" s="106">
        <v>11489</v>
      </c>
      <c r="AL8" s="107">
        <v>41403</v>
      </c>
    </row>
    <row r="9" spans="1:38" ht="15" thickBot="1" x14ac:dyDescent="0.35">
      <c r="A9" s="112" t="s">
        <v>6</v>
      </c>
      <c r="B9" s="56">
        <f t="shared" ref="B9:F9" si="4">SUM(B6:B8)</f>
        <v>204627</v>
      </c>
      <c r="C9" s="56">
        <f t="shared" si="4"/>
        <v>161616</v>
      </c>
      <c r="D9" s="56">
        <f t="shared" si="4"/>
        <v>133598</v>
      </c>
      <c r="E9" s="56">
        <f t="shared" si="4"/>
        <v>130457</v>
      </c>
      <c r="F9" s="56">
        <f t="shared" si="4"/>
        <v>131107</v>
      </c>
      <c r="G9" s="113">
        <f>SUM(G6:G8)</f>
        <v>130461</v>
      </c>
      <c r="H9" s="56">
        <f t="shared" ref="H9:L9" si="5">SUM(H6:H8)</f>
        <v>58473</v>
      </c>
      <c r="I9" s="56">
        <f t="shared" si="5"/>
        <v>51381</v>
      </c>
      <c r="J9" s="56">
        <f t="shared" si="5"/>
        <v>43433</v>
      </c>
      <c r="K9" s="56">
        <f t="shared" si="5"/>
        <v>44082</v>
      </c>
      <c r="L9" s="56">
        <f t="shared" si="5"/>
        <v>44684</v>
      </c>
      <c r="M9" s="56">
        <f>SUM(M6:M8)</f>
        <v>44472</v>
      </c>
      <c r="N9" s="114">
        <f t="shared" ref="N9:R9" si="6">B9+H9</f>
        <v>263100</v>
      </c>
      <c r="O9" s="56">
        <f t="shared" si="6"/>
        <v>212997</v>
      </c>
      <c r="P9" s="56">
        <f t="shared" si="6"/>
        <v>177031</v>
      </c>
      <c r="Q9" s="56">
        <f t="shared" si="6"/>
        <v>174539</v>
      </c>
      <c r="R9" s="56">
        <f t="shared" si="6"/>
        <v>175791</v>
      </c>
      <c r="S9" s="113">
        <f>G9+M9</f>
        <v>174933</v>
      </c>
      <c r="T9" s="103"/>
      <c r="U9" s="82"/>
      <c r="W9" s="236" t="s">
        <v>43</v>
      </c>
      <c r="X9" s="237"/>
      <c r="Y9" s="115">
        <v>130457</v>
      </c>
      <c r="Z9" s="116">
        <v>44082</v>
      </c>
      <c r="AA9" s="117">
        <v>174539</v>
      </c>
      <c r="AB9" s="238" t="s">
        <v>43</v>
      </c>
      <c r="AC9" s="239"/>
      <c r="AD9" s="118">
        <v>131107</v>
      </c>
      <c r="AE9" s="119">
        <v>44684</v>
      </c>
      <c r="AF9" s="120">
        <v>175791</v>
      </c>
      <c r="AH9" s="236" t="s">
        <v>43</v>
      </c>
      <c r="AI9" s="237"/>
      <c r="AJ9" s="115">
        <v>130461</v>
      </c>
      <c r="AK9" s="116">
        <v>44472</v>
      </c>
      <c r="AL9" s="117">
        <v>174933</v>
      </c>
    </row>
    <row r="10" spans="1:38" ht="15" thickBot="1" x14ac:dyDescent="0.3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W10" s="228" t="s">
        <v>39</v>
      </c>
      <c r="X10" s="228"/>
      <c r="Y10" s="228"/>
      <c r="Z10" s="228"/>
      <c r="AA10" s="228"/>
      <c r="AB10" s="229" t="s">
        <v>39</v>
      </c>
      <c r="AC10" s="229"/>
      <c r="AD10" s="229"/>
      <c r="AE10" s="229"/>
      <c r="AF10" s="229"/>
      <c r="AH10" s="121"/>
      <c r="AI10" s="121"/>
      <c r="AJ10" s="121"/>
      <c r="AK10" s="121"/>
      <c r="AL10" s="121"/>
    </row>
  </sheetData>
  <mergeCells count="27">
    <mergeCell ref="W10:AA10"/>
    <mergeCell ref="AB10:AF10"/>
    <mergeCell ref="AL4:AL5"/>
    <mergeCell ref="W6:W8"/>
    <mergeCell ref="AB6:AB8"/>
    <mergeCell ref="AH6:AH8"/>
    <mergeCell ref="W9:X9"/>
    <mergeCell ref="AB9:AC9"/>
    <mergeCell ref="AH9:AI9"/>
    <mergeCell ref="AA4:AA5"/>
    <mergeCell ref="AB4:AC5"/>
    <mergeCell ref="AD4:AE4"/>
    <mergeCell ref="AF4:AF5"/>
    <mergeCell ref="AH4:AI5"/>
    <mergeCell ref="AJ4:AK4"/>
    <mergeCell ref="Y4:Z4"/>
    <mergeCell ref="A4:A5"/>
    <mergeCell ref="B4:G4"/>
    <mergeCell ref="H4:M4"/>
    <mergeCell ref="N4:S4"/>
    <mergeCell ref="W4:X5"/>
    <mergeCell ref="W2:AA2"/>
    <mergeCell ref="AB2:AF2"/>
    <mergeCell ref="AH2:AL2"/>
    <mergeCell ref="W3:AA3"/>
    <mergeCell ref="AB3:AF3"/>
    <mergeCell ref="AH3:AL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CV187"/>
  <sheetViews>
    <sheetView topLeftCell="A45" workbookViewId="0">
      <selection activeCell="I62" sqref="I62"/>
    </sheetView>
  </sheetViews>
  <sheetFormatPr defaultRowHeight="14.4" x14ac:dyDescent="0.3"/>
  <cols>
    <col min="1" max="1" width="16.44140625" customWidth="1"/>
  </cols>
  <sheetData>
    <row r="7" spans="1:99" ht="15.6" customHeight="1" thickBot="1" x14ac:dyDescent="0.35"/>
    <row r="8" spans="1:99" s="76" customFormat="1" ht="15.6" customHeight="1" thickBot="1" x14ac:dyDescent="0.35">
      <c r="A8" s="219" t="s">
        <v>7</v>
      </c>
      <c r="B8" s="221" t="s">
        <v>0</v>
      </c>
      <c r="C8" s="222"/>
      <c r="D8" s="222"/>
      <c r="E8" s="222"/>
      <c r="F8" s="222"/>
      <c r="G8" s="223"/>
      <c r="H8" s="221" t="s">
        <v>1</v>
      </c>
      <c r="I8" s="222"/>
      <c r="J8" s="222"/>
      <c r="K8" s="222"/>
      <c r="L8" s="222"/>
      <c r="M8" s="223"/>
      <c r="N8" s="221" t="s">
        <v>2</v>
      </c>
      <c r="O8" s="222"/>
      <c r="P8" s="222"/>
      <c r="Q8" s="222"/>
      <c r="R8" s="222"/>
      <c r="S8" s="223"/>
      <c r="U8" s="265" t="s">
        <v>41</v>
      </c>
      <c r="V8" s="266"/>
      <c r="W8" s="269" t="s">
        <v>42</v>
      </c>
      <c r="X8" s="270"/>
      <c r="Y8" s="271" t="s">
        <v>43</v>
      </c>
      <c r="AA8" s="139">
        <v>34026</v>
      </c>
      <c r="AB8" s="281" t="s">
        <v>43</v>
      </c>
      <c r="AC8" s="280"/>
      <c r="AD8" s="139">
        <v>34026</v>
      </c>
      <c r="AE8" s="140">
        <v>17</v>
      </c>
      <c r="AF8" s="140">
        <v>30</v>
      </c>
      <c r="AG8" s="140">
        <v>38</v>
      </c>
      <c r="AH8" s="140">
        <v>36</v>
      </c>
      <c r="AI8" s="140">
        <v>155</v>
      </c>
      <c r="AJ8" s="141"/>
      <c r="AK8" s="140">
        <v>3473</v>
      </c>
      <c r="AL8" s="140">
        <v>105</v>
      </c>
      <c r="AM8" s="140">
        <v>585</v>
      </c>
      <c r="AN8" s="140">
        <v>227</v>
      </c>
      <c r="AO8" s="140">
        <v>484</v>
      </c>
      <c r="AP8" s="140">
        <v>118</v>
      </c>
      <c r="AQ8" s="140">
        <v>592</v>
      </c>
      <c r="AR8" s="140">
        <v>594</v>
      </c>
      <c r="AS8" s="140">
        <v>2977</v>
      </c>
      <c r="AT8" s="140">
        <v>467</v>
      </c>
      <c r="AU8" s="140">
        <v>52</v>
      </c>
      <c r="AV8" s="141"/>
      <c r="AW8" s="140">
        <v>38</v>
      </c>
      <c r="AX8" s="140">
        <v>68</v>
      </c>
      <c r="AY8" s="142">
        <v>44082</v>
      </c>
      <c r="AZ8" s="143"/>
      <c r="BA8" s="143"/>
      <c r="BC8" s="282" t="s">
        <v>41</v>
      </c>
      <c r="BD8" s="277"/>
      <c r="BE8" s="261" t="s">
        <v>44</v>
      </c>
      <c r="BF8" s="262"/>
      <c r="BG8" s="263" t="s">
        <v>43</v>
      </c>
      <c r="BH8" s="77"/>
      <c r="BI8" s="77"/>
      <c r="BJ8" s="285"/>
      <c r="BK8" s="253"/>
      <c r="BL8" s="286"/>
      <c r="BM8" s="253"/>
      <c r="BN8" s="286"/>
      <c r="BO8" s="77"/>
      <c r="BP8" s="77"/>
      <c r="CA8" s="282" t="s">
        <v>41</v>
      </c>
      <c r="CB8" s="277"/>
      <c r="CC8" s="261" t="s">
        <v>45</v>
      </c>
      <c r="CD8" s="262"/>
      <c r="CE8" s="263" t="s">
        <v>43</v>
      </c>
    </row>
    <row r="9" spans="1:99" s="76" customFormat="1" ht="19.2" thickBot="1" x14ac:dyDescent="0.35">
      <c r="A9" s="220"/>
      <c r="B9" s="83">
        <v>2001</v>
      </c>
      <c r="C9" s="84">
        <v>2010</v>
      </c>
      <c r="D9" s="84">
        <v>2014</v>
      </c>
      <c r="E9" s="84">
        <v>2015</v>
      </c>
      <c r="F9" s="84">
        <v>2016</v>
      </c>
      <c r="G9" s="84">
        <v>2017</v>
      </c>
      <c r="H9" s="83">
        <v>2001</v>
      </c>
      <c r="I9" s="84">
        <v>2010</v>
      </c>
      <c r="J9" s="84">
        <v>2014</v>
      </c>
      <c r="K9" s="84">
        <v>2015</v>
      </c>
      <c r="L9" s="84">
        <v>2016</v>
      </c>
      <c r="M9" s="84">
        <v>2017</v>
      </c>
      <c r="N9" s="83">
        <v>2001</v>
      </c>
      <c r="O9" s="84">
        <v>2010</v>
      </c>
      <c r="P9" s="84">
        <v>2014</v>
      </c>
      <c r="Q9" s="84">
        <v>2015</v>
      </c>
      <c r="R9" s="84">
        <v>2016</v>
      </c>
      <c r="S9" s="85">
        <v>2017</v>
      </c>
      <c r="U9" s="267"/>
      <c r="V9" s="268"/>
      <c r="W9" s="144" t="s">
        <v>46</v>
      </c>
      <c r="X9" s="145" t="s">
        <v>47</v>
      </c>
      <c r="Y9" s="272"/>
      <c r="AA9" s="252" t="s">
        <v>54</v>
      </c>
      <c r="AB9" s="253"/>
      <c r="AC9" s="253"/>
      <c r="AD9" s="253"/>
      <c r="AE9" s="253"/>
      <c r="AF9" s="253"/>
      <c r="AG9" s="253"/>
      <c r="AH9" s="253"/>
      <c r="AI9" s="253"/>
      <c r="AJ9" s="253"/>
      <c r="AK9" s="253"/>
      <c r="AL9" s="253"/>
      <c r="AM9" s="253"/>
      <c r="AN9" s="253"/>
      <c r="AO9" s="253"/>
      <c r="AP9" s="253"/>
      <c r="AQ9" s="253"/>
      <c r="AR9" s="253"/>
      <c r="AS9" s="253"/>
      <c r="AT9" s="253"/>
      <c r="AU9" s="253"/>
      <c r="AV9" s="253"/>
      <c r="AW9" s="253"/>
      <c r="AX9" s="253"/>
      <c r="AY9" s="253"/>
      <c r="AZ9" s="146"/>
      <c r="BA9" s="146"/>
      <c r="BC9" s="278"/>
      <c r="BD9" s="280"/>
      <c r="BE9" s="144" t="s">
        <v>46</v>
      </c>
      <c r="BF9" s="145" t="s">
        <v>47</v>
      </c>
      <c r="BG9" s="264"/>
      <c r="BH9" s="77"/>
      <c r="BI9" s="77"/>
      <c r="BJ9" s="253"/>
      <c r="BK9" s="253"/>
      <c r="BL9" s="147"/>
      <c r="BM9" s="147"/>
      <c r="BN9" s="253"/>
      <c r="BO9" s="77"/>
      <c r="BP9" s="77"/>
      <c r="CA9" s="278"/>
      <c r="CB9" s="280"/>
      <c r="CC9" s="144" t="s">
        <v>46</v>
      </c>
      <c r="CD9" s="145" t="s">
        <v>47</v>
      </c>
      <c r="CE9" s="264"/>
    </row>
    <row r="10" spans="1:99" s="76" customFormat="1" ht="17.399999999999999" thickBot="1" x14ac:dyDescent="0.35">
      <c r="A10" s="91" t="s">
        <v>3</v>
      </c>
      <c r="B10" s="92">
        <v>10056</v>
      </c>
      <c r="C10" s="92">
        <v>10149</v>
      </c>
      <c r="D10" s="92">
        <v>10434</v>
      </c>
      <c r="E10" s="92">
        <f>W10</f>
        <v>9347</v>
      </c>
      <c r="F10" s="92">
        <f>BE10</f>
        <v>9531</v>
      </c>
      <c r="G10" s="93">
        <f>CC10</f>
        <v>9469</v>
      </c>
      <c r="H10" s="92">
        <v>484</v>
      </c>
      <c r="I10" s="92">
        <v>393</v>
      </c>
      <c r="J10" s="92">
        <v>473</v>
      </c>
      <c r="K10" s="92">
        <f>X10</f>
        <v>446</v>
      </c>
      <c r="L10" s="92">
        <f>BF10</f>
        <v>442</v>
      </c>
      <c r="M10" s="93">
        <f>CD10</f>
        <v>475</v>
      </c>
      <c r="N10" s="92">
        <v>10540</v>
      </c>
      <c r="O10" s="92">
        <v>10542</v>
      </c>
      <c r="P10" s="92">
        <v>10907</v>
      </c>
      <c r="Q10" s="92">
        <f>Y10</f>
        <v>9793</v>
      </c>
      <c r="R10" s="92">
        <f>F10+L10</f>
        <v>9973</v>
      </c>
      <c r="S10" s="93">
        <f>G10+M10</f>
        <v>9944</v>
      </c>
      <c r="U10" s="254" t="s">
        <v>48</v>
      </c>
      <c r="V10" s="148" t="s">
        <v>3</v>
      </c>
      <c r="W10" s="149">
        <v>9347</v>
      </c>
      <c r="X10" s="150">
        <v>446</v>
      </c>
      <c r="Y10" s="151">
        <v>9793</v>
      </c>
      <c r="AA10" s="256" t="s">
        <v>39</v>
      </c>
      <c r="AB10" s="253"/>
      <c r="AC10" s="253"/>
      <c r="AD10" s="253"/>
      <c r="AE10" s="253"/>
      <c r="AF10" s="253"/>
      <c r="AG10" s="253"/>
      <c r="AH10" s="253"/>
      <c r="AI10" s="253"/>
      <c r="AJ10" s="253"/>
      <c r="AK10" s="253"/>
      <c r="AL10" s="253"/>
      <c r="AM10" s="253"/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146"/>
      <c r="BA10" s="146"/>
      <c r="BC10" s="254" t="s">
        <v>48</v>
      </c>
      <c r="BD10" s="148" t="s">
        <v>3</v>
      </c>
      <c r="BE10" s="149">
        <v>9531</v>
      </c>
      <c r="BF10" s="150">
        <v>442</v>
      </c>
      <c r="BG10" s="151">
        <v>9973</v>
      </c>
      <c r="BH10" s="77"/>
      <c r="BI10" s="77"/>
      <c r="BJ10" s="283"/>
      <c r="BK10" s="152"/>
      <c r="BL10" s="143"/>
      <c r="BM10" s="143"/>
      <c r="BN10" s="143"/>
      <c r="BO10" s="77"/>
      <c r="BP10" s="153"/>
      <c r="CA10" s="254" t="s">
        <v>48</v>
      </c>
      <c r="CB10" s="148" t="s">
        <v>3</v>
      </c>
      <c r="CC10" s="149">
        <v>9469</v>
      </c>
      <c r="CD10" s="150">
        <v>475</v>
      </c>
      <c r="CE10" s="151">
        <v>9944</v>
      </c>
    </row>
    <row r="11" spans="1:99" s="76" customFormat="1" ht="15" thickBot="1" x14ac:dyDescent="0.35">
      <c r="A11" s="91" t="s">
        <v>4</v>
      </c>
      <c r="B11" s="92">
        <v>5679</v>
      </c>
      <c r="C11" s="92">
        <v>5633</v>
      </c>
      <c r="D11" s="92">
        <v>5315</v>
      </c>
      <c r="E11" s="92">
        <f>W11</f>
        <v>4968</v>
      </c>
      <c r="F11" s="92">
        <f>BE11</f>
        <v>5092</v>
      </c>
      <c r="G11" s="93">
        <f t="shared" ref="G11:G12" si="0">CC11</f>
        <v>5030</v>
      </c>
      <c r="H11" s="92">
        <v>262</v>
      </c>
      <c r="I11" s="92">
        <v>220</v>
      </c>
      <c r="J11" s="92">
        <v>284</v>
      </c>
      <c r="K11" s="92">
        <f>X11</f>
        <v>224</v>
      </c>
      <c r="L11" s="92">
        <f>BF11</f>
        <v>240</v>
      </c>
      <c r="M11" s="93">
        <f t="shared" ref="M11:M12" si="1">CD11</f>
        <v>232</v>
      </c>
      <c r="N11" s="92">
        <v>5941</v>
      </c>
      <c r="O11" s="92">
        <v>5853</v>
      </c>
      <c r="P11" s="92">
        <v>5599</v>
      </c>
      <c r="Q11" s="92">
        <f>Y11</f>
        <v>5192</v>
      </c>
      <c r="R11" s="92">
        <f t="shared" ref="R11:S12" si="2">F11+L11</f>
        <v>5332</v>
      </c>
      <c r="S11" s="93">
        <f t="shared" si="2"/>
        <v>5262</v>
      </c>
      <c r="U11" s="255"/>
      <c r="V11" s="154" t="s">
        <v>4</v>
      </c>
      <c r="W11" s="155">
        <v>4968</v>
      </c>
      <c r="X11" s="156">
        <v>224</v>
      </c>
      <c r="Y11" s="157">
        <v>5192</v>
      </c>
      <c r="AA11" s="275" t="s">
        <v>42</v>
      </c>
      <c r="AB11" s="276"/>
      <c r="AC11" s="277"/>
      <c r="AD11" s="261" t="s">
        <v>55</v>
      </c>
      <c r="AE11" s="284"/>
      <c r="AF11" s="284"/>
      <c r="AG11" s="284"/>
      <c r="AH11" s="284"/>
      <c r="AI11" s="284"/>
      <c r="AJ11" s="284"/>
      <c r="AK11" s="284"/>
      <c r="AL11" s="284"/>
      <c r="AM11" s="284"/>
      <c r="AN11" s="284"/>
      <c r="AO11" s="284"/>
      <c r="AP11" s="284"/>
      <c r="AQ11" s="284"/>
      <c r="AR11" s="284"/>
      <c r="AS11" s="284"/>
      <c r="AT11" s="284"/>
      <c r="AU11" s="284"/>
      <c r="AV11" s="284"/>
      <c r="AW11" s="284"/>
      <c r="AX11" s="262"/>
      <c r="AY11" s="263" t="s">
        <v>43</v>
      </c>
      <c r="AZ11" s="147"/>
      <c r="BA11" s="147"/>
      <c r="BC11" s="258"/>
      <c r="BD11" s="154" t="s">
        <v>4</v>
      </c>
      <c r="BE11" s="155">
        <v>5092</v>
      </c>
      <c r="BF11" s="156">
        <v>240</v>
      </c>
      <c r="BG11" s="157">
        <v>5332</v>
      </c>
      <c r="BH11" s="77"/>
      <c r="BI11" s="77"/>
      <c r="BJ11" s="253"/>
      <c r="BK11" s="152"/>
      <c r="BL11" s="143"/>
      <c r="BM11" s="143"/>
      <c r="BN11" s="143"/>
      <c r="BO11" s="77"/>
      <c r="BP11" s="153"/>
      <c r="CA11" s="258"/>
      <c r="CB11" s="154" t="s">
        <v>4</v>
      </c>
      <c r="CC11" s="155">
        <v>5030</v>
      </c>
      <c r="CD11" s="156">
        <v>232</v>
      </c>
      <c r="CE11" s="157">
        <v>5262</v>
      </c>
    </row>
    <row r="12" spans="1:99" s="76" customFormat="1" ht="36" thickBot="1" x14ac:dyDescent="0.35">
      <c r="A12" s="91" t="s">
        <v>5</v>
      </c>
      <c r="B12" s="92">
        <v>3802</v>
      </c>
      <c r="C12" s="92">
        <v>4200</v>
      </c>
      <c r="D12" s="92">
        <v>4113</v>
      </c>
      <c r="E12" s="92">
        <f>W12</f>
        <v>3964</v>
      </c>
      <c r="F12" s="92">
        <f>BE12</f>
        <v>3953</v>
      </c>
      <c r="G12" s="93">
        <f t="shared" si="0"/>
        <v>4107</v>
      </c>
      <c r="H12" s="92">
        <v>230</v>
      </c>
      <c r="I12" s="92">
        <v>176</v>
      </c>
      <c r="J12" s="92">
        <v>185</v>
      </c>
      <c r="K12" s="92">
        <f>X12</f>
        <v>138</v>
      </c>
      <c r="L12" s="92">
        <f>BF12</f>
        <v>182</v>
      </c>
      <c r="M12" s="93">
        <f t="shared" si="1"/>
        <v>168</v>
      </c>
      <c r="N12" s="92">
        <v>4032</v>
      </c>
      <c r="O12" s="92">
        <v>4376</v>
      </c>
      <c r="P12" s="92">
        <v>4298</v>
      </c>
      <c r="Q12" s="92">
        <f>Y12</f>
        <v>4102</v>
      </c>
      <c r="R12" s="92">
        <f t="shared" si="2"/>
        <v>4135</v>
      </c>
      <c r="S12" s="93">
        <f t="shared" si="2"/>
        <v>4275</v>
      </c>
      <c r="U12" s="255"/>
      <c r="V12" s="154" t="s">
        <v>49</v>
      </c>
      <c r="W12" s="155">
        <v>3964</v>
      </c>
      <c r="X12" s="156">
        <v>138</v>
      </c>
      <c r="Y12" s="157">
        <v>4102</v>
      </c>
      <c r="AA12" s="278"/>
      <c r="AB12" s="279"/>
      <c r="AC12" s="280"/>
      <c r="AD12" s="144" t="s">
        <v>56</v>
      </c>
      <c r="AE12" s="145" t="s">
        <v>57</v>
      </c>
      <c r="AF12" s="145" t="s">
        <v>58</v>
      </c>
      <c r="AG12" s="145" t="s">
        <v>59</v>
      </c>
      <c r="AH12" s="145" t="s">
        <v>60</v>
      </c>
      <c r="AI12" s="145" t="s">
        <v>61</v>
      </c>
      <c r="AJ12" s="145" t="s">
        <v>62</v>
      </c>
      <c r="AK12" s="145" t="s">
        <v>63</v>
      </c>
      <c r="AL12" s="145" t="s">
        <v>64</v>
      </c>
      <c r="AM12" s="145" t="s">
        <v>65</v>
      </c>
      <c r="AN12" s="145" t="s">
        <v>66</v>
      </c>
      <c r="AO12" s="145" t="s">
        <v>67</v>
      </c>
      <c r="AP12" s="145" t="s">
        <v>68</v>
      </c>
      <c r="AQ12" s="145" t="s">
        <v>69</v>
      </c>
      <c r="AR12" s="145" t="s">
        <v>70</v>
      </c>
      <c r="AS12" s="145" t="s">
        <v>71</v>
      </c>
      <c r="AT12" s="145" t="s">
        <v>72</v>
      </c>
      <c r="AU12" s="145" t="s">
        <v>73</v>
      </c>
      <c r="AV12" s="145" t="s">
        <v>74</v>
      </c>
      <c r="AW12" s="145" t="s">
        <v>75</v>
      </c>
      <c r="AX12" s="145" t="s">
        <v>76</v>
      </c>
      <c r="AY12" s="264"/>
      <c r="AZ12" s="146"/>
      <c r="BA12" s="146"/>
      <c r="BC12" s="258"/>
      <c r="BD12" s="154" t="s">
        <v>5</v>
      </c>
      <c r="BE12" s="155">
        <v>3953</v>
      </c>
      <c r="BF12" s="156">
        <v>182</v>
      </c>
      <c r="BG12" s="157">
        <v>4135</v>
      </c>
      <c r="BH12" s="77"/>
      <c r="BI12" s="77"/>
      <c r="BJ12" s="253"/>
      <c r="BK12" s="152"/>
      <c r="BL12" s="143"/>
      <c r="BM12" s="143"/>
      <c r="BN12" s="143"/>
      <c r="BO12" s="77"/>
      <c r="BP12" s="153"/>
      <c r="CA12" s="258"/>
      <c r="CB12" s="154" t="s">
        <v>5</v>
      </c>
      <c r="CC12" s="155">
        <v>4107</v>
      </c>
      <c r="CD12" s="156">
        <v>168</v>
      </c>
      <c r="CE12" s="157">
        <v>4275</v>
      </c>
    </row>
    <row r="13" spans="1:99" s="76" customFormat="1" ht="15" customHeight="1" thickBot="1" x14ac:dyDescent="0.35">
      <c r="A13" s="112" t="s">
        <v>6</v>
      </c>
      <c r="B13" s="56">
        <f t="shared" ref="B13:F13" si="3">SUM(B10:B12)</f>
        <v>19537</v>
      </c>
      <c r="C13" s="56">
        <f t="shared" si="3"/>
        <v>19982</v>
      </c>
      <c r="D13" s="56">
        <f t="shared" si="3"/>
        <v>19862</v>
      </c>
      <c r="E13" s="56">
        <f t="shared" si="3"/>
        <v>18279</v>
      </c>
      <c r="F13" s="56">
        <f t="shared" si="3"/>
        <v>18576</v>
      </c>
      <c r="G13" s="113">
        <f>SUM(G10:G12)</f>
        <v>18606</v>
      </c>
      <c r="H13" s="56">
        <f t="shared" ref="H13:L13" si="4">SUM(H10:H12)</f>
        <v>976</v>
      </c>
      <c r="I13" s="56">
        <f t="shared" si="4"/>
        <v>789</v>
      </c>
      <c r="J13" s="56">
        <f t="shared" si="4"/>
        <v>942</v>
      </c>
      <c r="K13" s="56">
        <f t="shared" si="4"/>
        <v>808</v>
      </c>
      <c r="L13" s="56">
        <f t="shared" si="4"/>
        <v>864</v>
      </c>
      <c r="M13" s="56">
        <f>SUM(M10:M12)</f>
        <v>875</v>
      </c>
      <c r="N13" s="114">
        <f t="shared" ref="N13:R13" si="5">SUM(N10:N12)</f>
        <v>20513</v>
      </c>
      <c r="O13" s="56">
        <f t="shared" si="5"/>
        <v>20771</v>
      </c>
      <c r="P13" s="56">
        <f t="shared" si="5"/>
        <v>20804</v>
      </c>
      <c r="Q13" s="56">
        <f t="shared" si="5"/>
        <v>19087</v>
      </c>
      <c r="R13" s="56">
        <f t="shared" si="5"/>
        <v>19440</v>
      </c>
      <c r="S13" s="113">
        <f>SUM(S10:S12)</f>
        <v>19481</v>
      </c>
      <c r="U13" s="287" t="s">
        <v>43</v>
      </c>
      <c r="V13" s="281"/>
      <c r="W13" s="139">
        <v>18279</v>
      </c>
      <c r="X13" s="140">
        <v>808</v>
      </c>
      <c r="Y13" s="142">
        <v>19087</v>
      </c>
      <c r="AA13" s="273" t="s">
        <v>46</v>
      </c>
      <c r="AB13" s="274" t="s">
        <v>48</v>
      </c>
      <c r="AC13" s="148" t="s">
        <v>3</v>
      </c>
      <c r="AD13" s="149">
        <v>26788</v>
      </c>
      <c r="AE13" s="150">
        <v>16</v>
      </c>
      <c r="AF13" s="150">
        <v>168</v>
      </c>
      <c r="AG13" s="150">
        <v>189</v>
      </c>
      <c r="AH13" s="150">
        <v>205</v>
      </c>
      <c r="AI13" s="150">
        <v>128</v>
      </c>
      <c r="AJ13" s="150">
        <v>39</v>
      </c>
      <c r="AK13" s="150">
        <v>1986</v>
      </c>
      <c r="AL13" s="150">
        <v>40</v>
      </c>
      <c r="AM13" s="150">
        <v>74</v>
      </c>
      <c r="AN13" s="150">
        <v>155</v>
      </c>
      <c r="AO13" s="150">
        <v>38</v>
      </c>
      <c r="AP13" s="150">
        <v>35</v>
      </c>
      <c r="AQ13" s="150">
        <v>7430</v>
      </c>
      <c r="AR13" s="150">
        <v>2837</v>
      </c>
      <c r="AS13" s="150">
        <v>7560</v>
      </c>
      <c r="AT13" s="150">
        <v>835</v>
      </c>
      <c r="AU13" s="150">
        <v>29</v>
      </c>
      <c r="AV13" s="150">
        <v>4</v>
      </c>
      <c r="AW13" s="150">
        <v>353</v>
      </c>
      <c r="AX13" s="150">
        <v>54</v>
      </c>
      <c r="AY13" s="151">
        <v>48963</v>
      </c>
      <c r="AZ13" s="143"/>
      <c r="BA13" s="143"/>
      <c r="BC13" s="288" t="s">
        <v>43</v>
      </c>
      <c r="BD13" s="280"/>
      <c r="BE13" s="139">
        <v>18576</v>
      </c>
      <c r="BF13" s="140">
        <v>864</v>
      </c>
      <c r="BG13" s="142">
        <v>19440</v>
      </c>
      <c r="BH13" s="77"/>
      <c r="BI13" s="77"/>
      <c r="BJ13" s="283"/>
      <c r="BK13" s="253"/>
      <c r="BL13" s="143"/>
      <c r="BM13" s="143"/>
      <c r="BN13" s="143"/>
      <c r="BO13" s="77"/>
      <c r="BP13" s="153"/>
      <c r="CA13" s="288" t="s">
        <v>43</v>
      </c>
      <c r="CB13" s="280"/>
      <c r="CC13" s="139">
        <v>18606</v>
      </c>
      <c r="CD13" s="140">
        <v>875</v>
      </c>
      <c r="CE13" s="142">
        <v>19481</v>
      </c>
    </row>
    <row r="14" spans="1:99" s="76" customFormat="1" x14ac:dyDescent="0.3">
      <c r="A14" s="129"/>
      <c r="B14" s="122"/>
      <c r="C14" s="122"/>
      <c r="D14" s="122"/>
      <c r="E14" s="122"/>
      <c r="F14" s="122"/>
      <c r="G14" s="122"/>
      <c r="H14" s="131"/>
      <c r="I14" s="131"/>
      <c r="J14" s="131"/>
      <c r="K14" s="131"/>
      <c r="L14" s="131"/>
      <c r="M14" s="131"/>
      <c r="N14" s="122"/>
      <c r="O14" s="122"/>
      <c r="P14" s="122"/>
      <c r="Q14" s="122"/>
      <c r="AA14" s="258"/>
      <c r="AB14" s="253"/>
      <c r="AC14" s="154" t="s">
        <v>4</v>
      </c>
      <c r="AD14" s="155">
        <v>13147</v>
      </c>
      <c r="AE14" s="156">
        <v>15</v>
      </c>
      <c r="AF14" s="156">
        <v>121</v>
      </c>
      <c r="AG14" s="156">
        <v>104</v>
      </c>
      <c r="AH14" s="156">
        <v>74</v>
      </c>
      <c r="AI14" s="156">
        <v>109</v>
      </c>
      <c r="AJ14" s="156">
        <v>9</v>
      </c>
      <c r="AK14" s="156">
        <v>815</v>
      </c>
      <c r="AL14" s="156">
        <v>8</v>
      </c>
      <c r="AM14" s="156">
        <v>29</v>
      </c>
      <c r="AN14" s="156">
        <v>77</v>
      </c>
      <c r="AO14" s="156">
        <v>9</v>
      </c>
      <c r="AP14" s="156">
        <v>9</v>
      </c>
      <c r="AQ14" s="156">
        <v>1842</v>
      </c>
      <c r="AR14" s="156">
        <v>1817</v>
      </c>
      <c r="AS14" s="156">
        <v>5486</v>
      </c>
      <c r="AT14" s="156">
        <v>598</v>
      </c>
      <c r="AU14" s="156">
        <v>35</v>
      </c>
      <c r="AV14" s="156">
        <v>7</v>
      </c>
      <c r="AW14" s="156">
        <v>128</v>
      </c>
      <c r="AX14" s="156">
        <v>73</v>
      </c>
      <c r="AY14" s="157">
        <v>24512</v>
      </c>
      <c r="AZ14" s="143"/>
      <c r="BA14" s="143"/>
      <c r="BC14" s="252" t="s">
        <v>77</v>
      </c>
      <c r="BD14" s="253"/>
      <c r="BE14" s="253"/>
      <c r="BF14" s="253"/>
      <c r="BG14" s="253"/>
      <c r="BH14" s="253"/>
      <c r="BI14" s="146"/>
      <c r="BJ14" s="252" t="s">
        <v>78</v>
      </c>
      <c r="BK14" s="253"/>
      <c r="BL14" s="253"/>
      <c r="BM14" s="253"/>
      <c r="BN14" s="253"/>
      <c r="BO14" s="253"/>
      <c r="BP14" s="158"/>
      <c r="BQ14" s="252" t="s">
        <v>79</v>
      </c>
      <c r="BR14" s="253"/>
      <c r="BS14" s="253"/>
      <c r="BT14" s="253"/>
      <c r="BU14" s="253"/>
      <c r="BV14" s="253"/>
      <c r="BW14" s="158"/>
      <c r="CA14" s="252" t="s">
        <v>80</v>
      </c>
      <c r="CB14" s="253"/>
      <c r="CC14" s="253"/>
      <c r="CD14" s="253"/>
      <c r="CE14" s="253"/>
      <c r="CF14" s="253"/>
      <c r="CG14" s="158"/>
      <c r="CH14" s="252" t="s">
        <v>81</v>
      </c>
      <c r="CI14" s="253"/>
      <c r="CJ14" s="253"/>
      <c r="CK14" s="253"/>
      <c r="CL14" s="253"/>
      <c r="CM14" s="253"/>
      <c r="CN14" s="158"/>
      <c r="CO14" s="252" t="s">
        <v>82</v>
      </c>
      <c r="CP14" s="253"/>
      <c r="CQ14" s="253"/>
      <c r="CR14" s="253"/>
      <c r="CS14" s="253"/>
      <c r="CT14" s="253"/>
      <c r="CU14" s="158"/>
    </row>
    <row r="15" spans="1:99" s="76" customFormat="1" ht="15" customHeight="1" thickBot="1" x14ac:dyDescent="0.35">
      <c r="A15" s="159"/>
      <c r="AA15" s="258"/>
      <c r="AB15" s="253"/>
      <c r="AC15" s="154" t="s">
        <v>49</v>
      </c>
      <c r="AD15" s="155">
        <v>13998</v>
      </c>
      <c r="AE15" s="156">
        <v>9</v>
      </c>
      <c r="AF15" s="156">
        <v>26</v>
      </c>
      <c r="AG15" s="156">
        <v>110</v>
      </c>
      <c r="AH15" s="156">
        <v>78</v>
      </c>
      <c r="AI15" s="156">
        <v>51</v>
      </c>
      <c r="AJ15" s="156">
        <v>1</v>
      </c>
      <c r="AK15" s="156">
        <v>543</v>
      </c>
      <c r="AL15" s="156">
        <v>20</v>
      </c>
      <c r="AM15" s="156">
        <v>27</v>
      </c>
      <c r="AN15" s="156">
        <v>38</v>
      </c>
      <c r="AO15" s="156">
        <v>15</v>
      </c>
      <c r="AP15" s="156">
        <v>10</v>
      </c>
      <c r="AQ15" s="156">
        <v>1025</v>
      </c>
      <c r="AR15" s="156">
        <v>1470</v>
      </c>
      <c r="AS15" s="156">
        <v>3570</v>
      </c>
      <c r="AT15" s="156">
        <v>829</v>
      </c>
      <c r="AU15" s="156">
        <v>67</v>
      </c>
      <c r="AV15" s="156">
        <v>5</v>
      </c>
      <c r="AW15" s="156">
        <v>136</v>
      </c>
      <c r="AX15" s="156">
        <v>46</v>
      </c>
      <c r="AY15" s="157">
        <v>22074</v>
      </c>
      <c r="AZ15" s="143"/>
      <c r="BA15" s="143"/>
      <c r="BC15" s="256" t="s">
        <v>39</v>
      </c>
      <c r="BD15" s="253"/>
      <c r="BE15" s="253"/>
      <c r="BF15" s="253"/>
      <c r="BG15" s="253"/>
      <c r="BH15" s="253"/>
      <c r="BI15" s="146"/>
      <c r="BJ15" s="256" t="s">
        <v>39</v>
      </c>
      <c r="BK15" s="253"/>
      <c r="BL15" s="253"/>
      <c r="BM15" s="253"/>
      <c r="BN15" s="253"/>
      <c r="BO15" s="253"/>
      <c r="BP15" s="158"/>
      <c r="BQ15" s="256" t="s">
        <v>39</v>
      </c>
      <c r="BR15" s="253"/>
      <c r="BS15" s="253"/>
      <c r="BT15" s="253"/>
      <c r="BU15" s="253"/>
      <c r="BV15" s="253"/>
      <c r="BW15" s="160"/>
      <c r="CA15" s="256" t="s">
        <v>39</v>
      </c>
      <c r="CB15" s="253"/>
      <c r="CC15" s="253"/>
      <c r="CD15" s="253"/>
      <c r="CE15" s="253"/>
      <c r="CF15" s="253"/>
      <c r="CG15" s="161"/>
      <c r="CH15" s="256" t="s">
        <v>39</v>
      </c>
      <c r="CI15" s="253"/>
      <c r="CJ15" s="253"/>
      <c r="CK15" s="253"/>
      <c r="CL15" s="253"/>
      <c r="CM15" s="253"/>
      <c r="CN15" s="161"/>
      <c r="CO15" s="256" t="s">
        <v>39</v>
      </c>
      <c r="CP15" s="253"/>
      <c r="CQ15" s="253"/>
      <c r="CR15" s="253"/>
      <c r="CS15" s="253"/>
      <c r="CT15" s="253"/>
      <c r="CU15" s="161"/>
    </row>
    <row r="16" spans="1:99" s="76" customFormat="1" ht="15.6" thickBot="1" x14ac:dyDescent="0.35">
      <c r="A16" s="219" t="s">
        <v>8</v>
      </c>
      <c r="B16" s="221" t="s">
        <v>0</v>
      </c>
      <c r="C16" s="222"/>
      <c r="D16" s="222"/>
      <c r="E16" s="222"/>
      <c r="F16" s="222"/>
      <c r="G16" s="223"/>
      <c r="H16" s="221" t="s">
        <v>1</v>
      </c>
      <c r="I16" s="222"/>
      <c r="J16" s="222"/>
      <c r="K16" s="222"/>
      <c r="L16" s="222"/>
      <c r="M16" s="223"/>
      <c r="N16" s="221" t="s">
        <v>2</v>
      </c>
      <c r="O16" s="222"/>
      <c r="P16" s="222"/>
      <c r="Q16" s="222"/>
      <c r="R16" s="222"/>
      <c r="S16" s="223"/>
      <c r="AA16" s="259"/>
      <c r="AB16" s="250" t="s">
        <v>43</v>
      </c>
      <c r="AC16" s="251"/>
      <c r="AD16" s="162">
        <v>53933</v>
      </c>
      <c r="AE16" s="163">
        <v>40</v>
      </c>
      <c r="AF16" s="163">
        <v>315</v>
      </c>
      <c r="AG16" s="163">
        <v>403</v>
      </c>
      <c r="AH16" s="163">
        <v>357</v>
      </c>
      <c r="AI16" s="163">
        <v>288</v>
      </c>
      <c r="AJ16" s="163">
        <v>49</v>
      </c>
      <c r="AK16" s="163">
        <v>3344</v>
      </c>
      <c r="AL16" s="163">
        <v>68</v>
      </c>
      <c r="AM16" s="163">
        <v>130</v>
      </c>
      <c r="AN16" s="163">
        <v>270</v>
      </c>
      <c r="AO16" s="163">
        <v>62</v>
      </c>
      <c r="AP16" s="163">
        <v>54</v>
      </c>
      <c r="AQ16" s="163">
        <v>10297</v>
      </c>
      <c r="AR16" s="163">
        <v>6124</v>
      </c>
      <c r="AS16" s="163">
        <v>16616</v>
      </c>
      <c r="AT16" s="163">
        <v>2262</v>
      </c>
      <c r="AU16" s="163">
        <v>131</v>
      </c>
      <c r="AV16" s="163">
        <v>16</v>
      </c>
      <c r="AW16" s="163">
        <v>617</v>
      </c>
      <c r="AX16" s="163">
        <v>173</v>
      </c>
      <c r="AY16" s="161">
        <v>95549</v>
      </c>
      <c r="AZ16" s="143"/>
      <c r="BA16" s="143"/>
      <c r="BC16" s="275" t="s">
        <v>83</v>
      </c>
      <c r="BD16" s="276"/>
      <c r="BE16" s="277"/>
      <c r="BF16" s="261" t="s">
        <v>44</v>
      </c>
      <c r="BG16" s="262"/>
      <c r="BH16" s="263" t="s">
        <v>43</v>
      </c>
      <c r="BI16" s="164"/>
      <c r="BJ16" s="275" t="s">
        <v>55</v>
      </c>
      <c r="BK16" s="276"/>
      <c r="BL16" s="277"/>
      <c r="BM16" s="261" t="s">
        <v>44</v>
      </c>
      <c r="BN16" s="262"/>
      <c r="BO16" s="263" t="s">
        <v>43</v>
      </c>
      <c r="BP16" s="158"/>
      <c r="BQ16" s="275" t="s">
        <v>84</v>
      </c>
      <c r="BR16" s="276"/>
      <c r="BS16" s="277"/>
      <c r="BT16" s="261" t="s">
        <v>44</v>
      </c>
      <c r="BU16" s="262"/>
      <c r="BV16" s="263" t="s">
        <v>43</v>
      </c>
      <c r="BW16" s="160"/>
      <c r="CA16" s="275" t="s">
        <v>83</v>
      </c>
      <c r="CB16" s="276"/>
      <c r="CC16" s="277"/>
      <c r="CD16" s="261" t="s">
        <v>45</v>
      </c>
      <c r="CE16" s="262"/>
      <c r="CF16" s="263" t="s">
        <v>43</v>
      </c>
      <c r="CG16" s="161"/>
      <c r="CH16" s="275" t="s">
        <v>55</v>
      </c>
      <c r="CI16" s="276"/>
      <c r="CJ16" s="277"/>
      <c r="CK16" s="261" t="s">
        <v>45</v>
      </c>
      <c r="CL16" s="262"/>
      <c r="CM16" s="263" t="s">
        <v>43</v>
      </c>
      <c r="CN16" s="161"/>
      <c r="CO16" s="275" t="s">
        <v>84</v>
      </c>
      <c r="CP16" s="276"/>
      <c r="CQ16" s="277"/>
      <c r="CR16" s="261" t="s">
        <v>45</v>
      </c>
      <c r="CS16" s="262"/>
      <c r="CT16" s="263" t="s">
        <v>43</v>
      </c>
      <c r="CU16" s="161"/>
    </row>
    <row r="17" spans="1:99" s="76" customFormat="1" ht="19.2" thickBot="1" x14ac:dyDescent="0.35">
      <c r="A17" s="220"/>
      <c r="B17" s="83">
        <v>2001</v>
      </c>
      <c r="C17" s="84">
        <v>2010</v>
      </c>
      <c r="D17" s="84">
        <v>2014</v>
      </c>
      <c r="E17" s="84">
        <v>2015</v>
      </c>
      <c r="F17" s="84">
        <v>2016</v>
      </c>
      <c r="G17" s="84">
        <v>2017</v>
      </c>
      <c r="H17" s="83">
        <v>2001</v>
      </c>
      <c r="I17" s="84">
        <v>2010</v>
      </c>
      <c r="J17" s="84">
        <v>2014</v>
      </c>
      <c r="K17" s="84">
        <v>2015</v>
      </c>
      <c r="L17" s="84">
        <v>2016</v>
      </c>
      <c r="M17" s="84">
        <v>2017</v>
      </c>
      <c r="N17" s="83">
        <v>2001</v>
      </c>
      <c r="O17" s="84">
        <v>2010</v>
      </c>
      <c r="P17" s="84">
        <v>2014</v>
      </c>
      <c r="Q17" s="84">
        <v>2015</v>
      </c>
      <c r="R17" s="84">
        <v>2016</v>
      </c>
      <c r="S17" s="85">
        <v>2017</v>
      </c>
      <c r="AA17" s="289" t="s">
        <v>47</v>
      </c>
      <c r="AB17" s="260" t="s">
        <v>48</v>
      </c>
      <c r="AC17" s="165" t="s">
        <v>3</v>
      </c>
      <c r="AD17" s="166">
        <v>10481</v>
      </c>
      <c r="AE17" s="167">
        <v>4</v>
      </c>
      <c r="AF17" s="167">
        <v>11</v>
      </c>
      <c r="AG17" s="167">
        <v>23</v>
      </c>
      <c r="AH17" s="167">
        <v>14</v>
      </c>
      <c r="AI17" s="167">
        <v>67</v>
      </c>
      <c r="AJ17" s="168"/>
      <c r="AK17" s="167">
        <v>1361</v>
      </c>
      <c r="AL17" s="167">
        <v>49</v>
      </c>
      <c r="AM17" s="167">
        <v>290</v>
      </c>
      <c r="AN17" s="167">
        <v>93</v>
      </c>
      <c r="AO17" s="167">
        <v>302</v>
      </c>
      <c r="AP17" s="167">
        <v>38</v>
      </c>
      <c r="AQ17" s="167">
        <v>968</v>
      </c>
      <c r="AR17" s="167">
        <v>331</v>
      </c>
      <c r="AS17" s="167">
        <v>1392</v>
      </c>
      <c r="AT17" s="167">
        <v>201</v>
      </c>
      <c r="AU17" s="167">
        <v>4</v>
      </c>
      <c r="AV17" s="167">
        <v>3</v>
      </c>
      <c r="AW17" s="167">
        <v>55</v>
      </c>
      <c r="AX17" s="167">
        <v>6</v>
      </c>
      <c r="AY17" s="169">
        <v>15693</v>
      </c>
      <c r="AZ17" s="143"/>
      <c r="BA17" s="143"/>
      <c r="BC17" s="278"/>
      <c r="BD17" s="279"/>
      <c r="BE17" s="280"/>
      <c r="BF17" s="144" t="s">
        <v>46</v>
      </c>
      <c r="BG17" s="145" t="s">
        <v>47</v>
      </c>
      <c r="BH17" s="264"/>
      <c r="BI17" s="170"/>
      <c r="BJ17" s="278"/>
      <c r="BK17" s="279"/>
      <c r="BL17" s="280"/>
      <c r="BM17" s="144" t="s">
        <v>46</v>
      </c>
      <c r="BN17" s="145" t="s">
        <v>47</v>
      </c>
      <c r="BO17" s="264"/>
      <c r="BP17" s="160"/>
      <c r="BQ17" s="278"/>
      <c r="BR17" s="279"/>
      <c r="BS17" s="280"/>
      <c r="BT17" s="144" t="s">
        <v>46</v>
      </c>
      <c r="BU17" s="145" t="s">
        <v>47</v>
      </c>
      <c r="BV17" s="264"/>
      <c r="BW17" s="160"/>
      <c r="CA17" s="278"/>
      <c r="CB17" s="279"/>
      <c r="CC17" s="280"/>
      <c r="CD17" s="144" t="s">
        <v>46</v>
      </c>
      <c r="CE17" s="145" t="s">
        <v>47</v>
      </c>
      <c r="CF17" s="264"/>
      <c r="CG17" s="161"/>
      <c r="CH17" s="278"/>
      <c r="CI17" s="279"/>
      <c r="CJ17" s="280"/>
      <c r="CK17" s="144" t="s">
        <v>46</v>
      </c>
      <c r="CL17" s="145" t="s">
        <v>47</v>
      </c>
      <c r="CM17" s="264"/>
      <c r="CN17" s="161"/>
      <c r="CO17" s="278"/>
      <c r="CP17" s="279"/>
      <c r="CQ17" s="280"/>
      <c r="CR17" s="144" t="s">
        <v>46</v>
      </c>
      <c r="CS17" s="145" t="s">
        <v>47</v>
      </c>
      <c r="CT17" s="264"/>
      <c r="CU17" s="161"/>
    </row>
    <row r="18" spans="1:99" s="76" customFormat="1" ht="16.8" x14ac:dyDescent="0.3">
      <c r="A18" s="91" t="s">
        <v>3</v>
      </c>
      <c r="B18" s="92">
        <v>8360</v>
      </c>
      <c r="C18" s="92">
        <v>10356</v>
      </c>
      <c r="D18" s="92">
        <v>11383</v>
      </c>
      <c r="E18" s="92">
        <f>AQ1+AQ13+AQ25</f>
        <v>7598</v>
      </c>
      <c r="F18" s="92">
        <f>BF70+BM70+BT68</f>
        <v>11304</v>
      </c>
      <c r="G18" s="93">
        <f>CD70+CK70+CR69</f>
        <v>11157</v>
      </c>
      <c r="H18" s="92">
        <v>937</v>
      </c>
      <c r="I18" s="92">
        <v>1076</v>
      </c>
      <c r="J18" s="92">
        <v>1292</v>
      </c>
      <c r="K18" s="92">
        <f>AQ5+AQ17+AQ29</f>
        <v>1019</v>
      </c>
      <c r="L18" s="92">
        <f>BG70+BN70+BU68</f>
        <v>1359</v>
      </c>
      <c r="M18" s="93">
        <f>CE70+CL70+CS69</f>
        <v>1386</v>
      </c>
      <c r="N18" s="92">
        <v>9297</v>
      </c>
      <c r="O18" s="92">
        <v>11432</v>
      </c>
      <c r="P18" s="92">
        <v>12675</v>
      </c>
      <c r="Q18" s="92">
        <f>E18+K18</f>
        <v>8617</v>
      </c>
      <c r="R18" s="92">
        <f>F18+L18</f>
        <v>12663</v>
      </c>
      <c r="S18" s="93">
        <f>G18+M18</f>
        <v>12543</v>
      </c>
      <c r="AA18" s="258"/>
      <c r="AB18" s="253"/>
      <c r="AC18" s="154" t="s">
        <v>4</v>
      </c>
      <c r="AD18" s="155">
        <v>5144</v>
      </c>
      <c r="AE18" s="156">
        <v>5</v>
      </c>
      <c r="AF18" s="156">
        <v>4</v>
      </c>
      <c r="AG18" s="156">
        <v>10</v>
      </c>
      <c r="AH18" s="156">
        <v>10</v>
      </c>
      <c r="AI18" s="156">
        <v>34</v>
      </c>
      <c r="AJ18" s="171"/>
      <c r="AK18" s="156">
        <v>542</v>
      </c>
      <c r="AL18" s="156">
        <v>23</v>
      </c>
      <c r="AM18" s="156">
        <v>78</v>
      </c>
      <c r="AN18" s="156">
        <v>42</v>
      </c>
      <c r="AO18" s="156">
        <v>93</v>
      </c>
      <c r="AP18" s="156">
        <v>12</v>
      </c>
      <c r="AQ18" s="156">
        <v>261</v>
      </c>
      <c r="AR18" s="156">
        <v>158</v>
      </c>
      <c r="AS18" s="156">
        <v>676</v>
      </c>
      <c r="AT18" s="156">
        <v>100</v>
      </c>
      <c r="AU18" s="156">
        <v>8</v>
      </c>
      <c r="AV18" s="156">
        <v>0</v>
      </c>
      <c r="AW18" s="156">
        <v>20</v>
      </c>
      <c r="AX18" s="156">
        <v>8</v>
      </c>
      <c r="AY18" s="157">
        <v>7228</v>
      </c>
      <c r="AZ18" s="143"/>
      <c r="BA18" s="143"/>
      <c r="BC18" s="273" t="s">
        <v>56</v>
      </c>
      <c r="BD18" s="274" t="s">
        <v>48</v>
      </c>
      <c r="BE18" s="148" t="s">
        <v>3</v>
      </c>
      <c r="BF18" s="149">
        <v>47145</v>
      </c>
      <c r="BG18" s="150">
        <v>17120</v>
      </c>
      <c r="BH18" s="151">
        <v>64265</v>
      </c>
      <c r="BI18" s="172"/>
      <c r="BJ18" s="273" t="s">
        <v>56</v>
      </c>
      <c r="BK18" s="274" t="s">
        <v>48</v>
      </c>
      <c r="BL18" s="148" t="s">
        <v>3</v>
      </c>
      <c r="BM18" s="149">
        <v>26737</v>
      </c>
      <c r="BN18" s="150">
        <v>10528</v>
      </c>
      <c r="BO18" s="151">
        <v>37265</v>
      </c>
      <c r="BP18" s="160"/>
      <c r="BQ18" s="273" t="s">
        <v>56</v>
      </c>
      <c r="BR18" s="274" t="s">
        <v>48</v>
      </c>
      <c r="BS18" s="148" t="s">
        <v>3</v>
      </c>
      <c r="BT18" s="149">
        <v>4447</v>
      </c>
      <c r="BU18" s="150">
        <v>2713</v>
      </c>
      <c r="BV18" s="151">
        <v>7160</v>
      </c>
      <c r="BW18" s="160"/>
      <c r="CA18" s="273" t="s">
        <v>56</v>
      </c>
      <c r="CB18" s="274" t="s">
        <v>48</v>
      </c>
      <c r="CC18" s="148" t="s">
        <v>3</v>
      </c>
      <c r="CD18" s="149">
        <v>46385</v>
      </c>
      <c r="CE18" s="150">
        <v>17319</v>
      </c>
      <c r="CF18" s="151">
        <v>63704</v>
      </c>
      <c r="CG18" s="161"/>
      <c r="CH18" s="273" t="s">
        <v>56</v>
      </c>
      <c r="CI18" s="274" t="s">
        <v>48</v>
      </c>
      <c r="CJ18" s="148" t="s">
        <v>3</v>
      </c>
      <c r="CK18" s="149">
        <v>26057</v>
      </c>
      <c r="CL18" s="150">
        <v>10881</v>
      </c>
      <c r="CM18" s="151">
        <v>36938</v>
      </c>
      <c r="CN18" s="161"/>
      <c r="CO18" s="273" t="s">
        <v>56</v>
      </c>
      <c r="CP18" s="274" t="s">
        <v>48</v>
      </c>
      <c r="CQ18" s="148" t="s">
        <v>3</v>
      </c>
      <c r="CR18" s="149">
        <v>4175</v>
      </c>
      <c r="CS18" s="150">
        <v>2939</v>
      </c>
      <c r="CT18" s="151">
        <v>7114</v>
      </c>
      <c r="CU18" s="161"/>
    </row>
    <row r="19" spans="1:99" s="76" customFormat="1" ht="25.2" x14ac:dyDescent="0.3">
      <c r="A19" s="91" t="s">
        <v>4</v>
      </c>
      <c r="B19" s="92">
        <v>1873</v>
      </c>
      <c r="C19" s="92">
        <v>2164</v>
      </c>
      <c r="D19" s="92">
        <v>2663</v>
      </c>
      <c r="E19" s="92">
        <f>AQ2+AQ14+AQ26</f>
        <v>1901</v>
      </c>
      <c r="F19" s="92">
        <f t="shared" ref="F19:F20" si="6">BF71+BM71+BT69</f>
        <v>2596</v>
      </c>
      <c r="G19" s="93">
        <f t="shared" ref="G19:G20" si="7">CD71+CK71+CR70</f>
        <v>2687</v>
      </c>
      <c r="H19" s="92">
        <v>231</v>
      </c>
      <c r="I19" s="92">
        <v>315</v>
      </c>
      <c r="J19" s="92">
        <v>390</v>
      </c>
      <c r="K19" s="92">
        <f t="shared" ref="K19:K20" si="8">AQ6+AQ18+AQ30</f>
        <v>284</v>
      </c>
      <c r="L19" s="92">
        <f t="shared" ref="L19:L20" si="9">BG71+BN71+BU69</f>
        <v>409</v>
      </c>
      <c r="M19" s="93">
        <f t="shared" ref="M19:M20" si="10">CE71+CL71+CS70</f>
        <v>423</v>
      </c>
      <c r="N19" s="92">
        <v>2104</v>
      </c>
      <c r="O19" s="92">
        <v>2479</v>
      </c>
      <c r="P19" s="92">
        <v>3053</v>
      </c>
      <c r="Q19" s="92">
        <f t="shared" ref="Q19:S20" si="11">E19+K19</f>
        <v>2185</v>
      </c>
      <c r="R19" s="92">
        <f t="shared" si="11"/>
        <v>3005</v>
      </c>
      <c r="S19" s="93">
        <f t="shared" si="11"/>
        <v>3110</v>
      </c>
      <c r="AA19" s="258"/>
      <c r="AB19" s="253"/>
      <c r="AC19" s="154" t="s">
        <v>49</v>
      </c>
      <c r="AD19" s="155">
        <v>5591</v>
      </c>
      <c r="AE19" s="156">
        <v>6</v>
      </c>
      <c r="AF19" s="156">
        <v>4</v>
      </c>
      <c r="AG19" s="156">
        <v>12</v>
      </c>
      <c r="AH19" s="156">
        <v>7</v>
      </c>
      <c r="AI19" s="156">
        <v>38</v>
      </c>
      <c r="AJ19" s="171"/>
      <c r="AK19" s="156">
        <v>590</v>
      </c>
      <c r="AL19" s="156">
        <v>12</v>
      </c>
      <c r="AM19" s="156">
        <v>66</v>
      </c>
      <c r="AN19" s="156">
        <v>46</v>
      </c>
      <c r="AO19" s="156">
        <v>66</v>
      </c>
      <c r="AP19" s="156">
        <v>34</v>
      </c>
      <c r="AQ19" s="156">
        <v>166</v>
      </c>
      <c r="AR19" s="156">
        <v>112</v>
      </c>
      <c r="AS19" s="156">
        <v>432</v>
      </c>
      <c r="AT19" s="156">
        <v>106</v>
      </c>
      <c r="AU19" s="156">
        <v>22</v>
      </c>
      <c r="AV19" s="156">
        <v>0</v>
      </c>
      <c r="AW19" s="156">
        <v>18</v>
      </c>
      <c r="AX19" s="156">
        <v>5</v>
      </c>
      <c r="AY19" s="157">
        <v>7333</v>
      </c>
      <c r="AZ19" s="143"/>
      <c r="BA19" s="143"/>
      <c r="BC19" s="258"/>
      <c r="BD19" s="253"/>
      <c r="BE19" s="154" t="s">
        <v>4</v>
      </c>
      <c r="BF19" s="155">
        <v>24434</v>
      </c>
      <c r="BG19" s="156">
        <v>8182</v>
      </c>
      <c r="BH19" s="157">
        <v>32616</v>
      </c>
      <c r="BI19" s="143"/>
      <c r="BJ19" s="258"/>
      <c r="BK19" s="253"/>
      <c r="BL19" s="154" t="s">
        <v>4</v>
      </c>
      <c r="BM19" s="155">
        <v>13101</v>
      </c>
      <c r="BN19" s="156">
        <v>5422</v>
      </c>
      <c r="BO19" s="157">
        <v>18523</v>
      </c>
      <c r="BP19" s="160"/>
      <c r="BQ19" s="258"/>
      <c r="BR19" s="253"/>
      <c r="BS19" s="154" t="s">
        <v>4</v>
      </c>
      <c r="BT19" s="155">
        <v>2431</v>
      </c>
      <c r="BU19" s="156">
        <v>1410</v>
      </c>
      <c r="BV19" s="157">
        <v>3841</v>
      </c>
      <c r="BW19" s="160"/>
      <c r="CA19" s="258"/>
      <c r="CB19" s="253"/>
      <c r="CC19" s="154" t="s">
        <v>4</v>
      </c>
      <c r="CD19" s="155">
        <v>24232</v>
      </c>
      <c r="CE19" s="156">
        <v>7746</v>
      </c>
      <c r="CF19" s="157">
        <v>31978</v>
      </c>
      <c r="CG19" s="161"/>
      <c r="CH19" s="258"/>
      <c r="CI19" s="253"/>
      <c r="CJ19" s="154" t="s">
        <v>4</v>
      </c>
      <c r="CK19" s="155">
        <v>13009</v>
      </c>
      <c r="CL19" s="156">
        <v>5055</v>
      </c>
      <c r="CM19" s="157">
        <v>18064</v>
      </c>
      <c r="CN19" s="161"/>
      <c r="CO19" s="258"/>
      <c r="CP19" s="253"/>
      <c r="CQ19" s="154" t="s">
        <v>4</v>
      </c>
      <c r="CR19" s="155">
        <v>2347</v>
      </c>
      <c r="CS19" s="156">
        <v>1326</v>
      </c>
      <c r="CT19" s="157">
        <v>3673</v>
      </c>
      <c r="CU19" s="161"/>
    </row>
    <row r="20" spans="1:99" s="76" customFormat="1" ht="25.8" thickBot="1" x14ac:dyDescent="0.35">
      <c r="A20" s="91" t="s">
        <v>5</v>
      </c>
      <c r="B20" s="92">
        <v>694</v>
      </c>
      <c r="C20" s="92">
        <v>1081</v>
      </c>
      <c r="D20" s="92">
        <v>1473</v>
      </c>
      <c r="E20" s="92">
        <f>AQ3+AQ15+AQ27</f>
        <v>1060</v>
      </c>
      <c r="F20" s="92">
        <f t="shared" si="6"/>
        <v>1510</v>
      </c>
      <c r="G20" s="93">
        <f t="shared" si="7"/>
        <v>1598</v>
      </c>
      <c r="H20" s="92">
        <v>132</v>
      </c>
      <c r="I20" s="92">
        <v>218</v>
      </c>
      <c r="J20" s="92">
        <v>245</v>
      </c>
      <c r="K20" s="92">
        <f t="shared" si="8"/>
        <v>188</v>
      </c>
      <c r="L20" s="92">
        <f t="shared" si="9"/>
        <v>216</v>
      </c>
      <c r="M20" s="93">
        <f t="shared" si="10"/>
        <v>270</v>
      </c>
      <c r="N20" s="92">
        <v>826</v>
      </c>
      <c r="O20" s="92">
        <v>1299</v>
      </c>
      <c r="P20" s="92">
        <v>1718</v>
      </c>
      <c r="Q20" s="92">
        <f t="shared" si="11"/>
        <v>1248</v>
      </c>
      <c r="R20" s="92">
        <f t="shared" si="11"/>
        <v>1726</v>
      </c>
      <c r="S20" s="93">
        <f t="shared" si="11"/>
        <v>1868</v>
      </c>
      <c r="AA20" s="278"/>
      <c r="AB20" s="281" t="s">
        <v>43</v>
      </c>
      <c r="AC20" s="280"/>
      <c r="AD20" s="139">
        <v>21216</v>
      </c>
      <c r="AE20" s="140">
        <v>15</v>
      </c>
      <c r="AF20" s="140">
        <v>19</v>
      </c>
      <c r="AG20" s="140">
        <v>45</v>
      </c>
      <c r="AH20" s="140">
        <v>31</v>
      </c>
      <c r="AI20" s="140">
        <v>139</v>
      </c>
      <c r="AJ20" s="141"/>
      <c r="AK20" s="140">
        <v>2493</v>
      </c>
      <c r="AL20" s="140">
        <v>84</v>
      </c>
      <c r="AM20" s="140">
        <v>434</v>
      </c>
      <c r="AN20" s="140">
        <v>181</v>
      </c>
      <c r="AO20" s="140">
        <v>461</v>
      </c>
      <c r="AP20" s="140">
        <v>84</v>
      </c>
      <c r="AQ20" s="140">
        <v>1395</v>
      </c>
      <c r="AR20" s="140">
        <v>601</v>
      </c>
      <c r="AS20" s="140">
        <v>2500</v>
      </c>
      <c r="AT20" s="140">
        <v>407</v>
      </c>
      <c r="AU20" s="140">
        <v>34</v>
      </c>
      <c r="AV20" s="140">
        <v>3</v>
      </c>
      <c r="AW20" s="140">
        <v>93</v>
      </c>
      <c r="AX20" s="140">
        <v>19</v>
      </c>
      <c r="AY20" s="142">
        <v>30254</v>
      </c>
      <c r="AZ20" s="143"/>
      <c r="BA20" s="143"/>
      <c r="BC20" s="258"/>
      <c r="BD20" s="253"/>
      <c r="BE20" s="154" t="s">
        <v>5</v>
      </c>
      <c r="BF20" s="155">
        <v>23499</v>
      </c>
      <c r="BG20" s="156">
        <v>9579</v>
      </c>
      <c r="BH20" s="157">
        <v>33078</v>
      </c>
      <c r="BI20" s="143"/>
      <c r="BJ20" s="258"/>
      <c r="BK20" s="253"/>
      <c r="BL20" s="154" t="s">
        <v>5</v>
      </c>
      <c r="BM20" s="155">
        <v>14235</v>
      </c>
      <c r="BN20" s="156">
        <v>5920</v>
      </c>
      <c r="BO20" s="157">
        <v>20155</v>
      </c>
      <c r="BP20" s="160"/>
      <c r="BQ20" s="258"/>
      <c r="BR20" s="253"/>
      <c r="BS20" s="154" t="s">
        <v>5</v>
      </c>
      <c r="BT20" s="155">
        <v>2136</v>
      </c>
      <c r="BU20" s="156">
        <v>1153</v>
      </c>
      <c r="BV20" s="157">
        <v>3289</v>
      </c>
      <c r="BW20" s="160"/>
      <c r="CA20" s="258"/>
      <c r="CB20" s="253"/>
      <c r="CC20" s="154" t="s">
        <v>5</v>
      </c>
      <c r="CD20" s="155">
        <v>23225</v>
      </c>
      <c r="CE20" s="156">
        <v>9419</v>
      </c>
      <c r="CF20" s="157">
        <v>32644</v>
      </c>
      <c r="CG20" s="161"/>
      <c r="CH20" s="258"/>
      <c r="CI20" s="253"/>
      <c r="CJ20" s="154" t="s">
        <v>5</v>
      </c>
      <c r="CK20" s="155">
        <v>13677</v>
      </c>
      <c r="CL20" s="156">
        <v>5835</v>
      </c>
      <c r="CM20" s="157">
        <v>19512</v>
      </c>
      <c r="CN20" s="161"/>
      <c r="CO20" s="258"/>
      <c r="CP20" s="253"/>
      <c r="CQ20" s="154" t="s">
        <v>5</v>
      </c>
      <c r="CR20" s="155">
        <v>2111</v>
      </c>
      <c r="CS20" s="156">
        <v>1219</v>
      </c>
      <c r="CT20" s="157">
        <v>3330</v>
      </c>
      <c r="CU20" s="161"/>
    </row>
    <row r="21" spans="1:99" s="76" customFormat="1" ht="15" thickBot="1" x14ac:dyDescent="0.35">
      <c r="A21" s="112" t="s">
        <v>6</v>
      </c>
      <c r="B21" s="56">
        <f t="shared" ref="B21:F21" si="12">SUM(B18:B20)</f>
        <v>10927</v>
      </c>
      <c r="C21" s="56">
        <f t="shared" si="12"/>
        <v>13601</v>
      </c>
      <c r="D21" s="56">
        <f t="shared" si="12"/>
        <v>15519</v>
      </c>
      <c r="E21" s="56">
        <f t="shared" si="12"/>
        <v>10559</v>
      </c>
      <c r="F21" s="56">
        <f t="shared" si="12"/>
        <v>15410</v>
      </c>
      <c r="G21" s="113">
        <f>SUM(G18:G20)</f>
        <v>15442</v>
      </c>
      <c r="H21" s="56">
        <f t="shared" ref="H21:L21" si="13">SUM(H18:H20)</f>
        <v>1300</v>
      </c>
      <c r="I21" s="56">
        <f t="shared" si="13"/>
        <v>1609</v>
      </c>
      <c r="J21" s="56">
        <f t="shared" si="13"/>
        <v>1927</v>
      </c>
      <c r="K21" s="56">
        <f t="shared" si="13"/>
        <v>1491</v>
      </c>
      <c r="L21" s="56">
        <f t="shared" si="13"/>
        <v>1984</v>
      </c>
      <c r="M21" s="56">
        <f>SUM(M18:M20)</f>
        <v>2079</v>
      </c>
      <c r="N21" s="114">
        <f t="shared" ref="N21:R21" si="14">SUM(N18:N20)</f>
        <v>12227</v>
      </c>
      <c r="O21" s="56">
        <f t="shared" si="14"/>
        <v>15210</v>
      </c>
      <c r="P21" s="56">
        <f t="shared" si="14"/>
        <v>17446</v>
      </c>
      <c r="Q21" s="56">
        <f t="shared" si="14"/>
        <v>12050</v>
      </c>
      <c r="R21" s="56">
        <f t="shared" si="14"/>
        <v>17394</v>
      </c>
      <c r="S21" s="113">
        <f>SUM(S18:S20)</f>
        <v>17521</v>
      </c>
      <c r="AA21" s="252" t="s">
        <v>85</v>
      </c>
      <c r="AB21" s="253"/>
      <c r="AC21" s="253"/>
      <c r="AD21" s="253"/>
      <c r="AE21" s="253"/>
      <c r="AF21" s="253"/>
      <c r="AG21" s="253"/>
      <c r="AH21" s="253"/>
      <c r="AI21" s="253"/>
      <c r="AJ21" s="253"/>
      <c r="AK21" s="253"/>
      <c r="AL21" s="253"/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158"/>
      <c r="AZ21" s="158"/>
      <c r="BA21" s="158"/>
      <c r="BC21" s="259"/>
      <c r="BD21" s="250" t="s">
        <v>43</v>
      </c>
      <c r="BE21" s="251"/>
      <c r="BF21" s="162">
        <v>95078</v>
      </c>
      <c r="BG21" s="163">
        <v>34881</v>
      </c>
      <c r="BH21" s="161">
        <v>129959</v>
      </c>
      <c r="BI21" s="173"/>
      <c r="BJ21" s="259"/>
      <c r="BK21" s="250" t="s">
        <v>43</v>
      </c>
      <c r="BL21" s="251"/>
      <c r="BM21" s="162">
        <v>54073</v>
      </c>
      <c r="BN21" s="163">
        <v>21870</v>
      </c>
      <c r="BO21" s="161">
        <v>75943</v>
      </c>
      <c r="BP21" s="160"/>
      <c r="BQ21" s="259"/>
      <c r="BR21" s="250" t="s">
        <v>43</v>
      </c>
      <c r="BS21" s="251"/>
      <c r="BT21" s="162">
        <v>9014</v>
      </c>
      <c r="BU21" s="163">
        <v>5276</v>
      </c>
      <c r="BV21" s="161">
        <v>14290</v>
      </c>
      <c r="BW21" s="160"/>
      <c r="CA21" s="259"/>
      <c r="CB21" s="250" t="s">
        <v>43</v>
      </c>
      <c r="CC21" s="251"/>
      <c r="CD21" s="162">
        <v>93842</v>
      </c>
      <c r="CE21" s="163">
        <v>34484</v>
      </c>
      <c r="CF21" s="161">
        <v>128326</v>
      </c>
      <c r="CG21" s="161"/>
      <c r="CH21" s="259"/>
      <c r="CI21" s="250" t="s">
        <v>43</v>
      </c>
      <c r="CJ21" s="251"/>
      <c r="CK21" s="162">
        <v>52743</v>
      </c>
      <c r="CL21" s="163">
        <v>21771</v>
      </c>
      <c r="CM21" s="161">
        <v>74514</v>
      </c>
      <c r="CN21" s="161"/>
      <c r="CO21" s="259"/>
      <c r="CP21" s="250" t="s">
        <v>43</v>
      </c>
      <c r="CQ21" s="251"/>
      <c r="CR21" s="162">
        <v>8633</v>
      </c>
      <c r="CS21" s="163">
        <v>5484</v>
      </c>
      <c r="CT21" s="161">
        <v>14117</v>
      </c>
      <c r="CU21" s="161"/>
    </row>
    <row r="22" spans="1:99" s="76" customFormat="1" ht="17.399999999999999" thickBot="1" x14ac:dyDescent="0.35">
      <c r="A22" s="129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AA22" s="256" t="s">
        <v>39</v>
      </c>
      <c r="AB22" s="253"/>
      <c r="AC22" s="253"/>
      <c r="AD22" s="253"/>
      <c r="AE22" s="253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174"/>
      <c r="AZ22" s="146"/>
      <c r="BA22" s="146"/>
      <c r="BC22" s="257" t="s">
        <v>57</v>
      </c>
      <c r="BD22" s="260" t="s">
        <v>48</v>
      </c>
      <c r="BE22" s="165" t="s">
        <v>3</v>
      </c>
      <c r="BF22" s="166">
        <v>11</v>
      </c>
      <c r="BG22" s="167">
        <v>11</v>
      </c>
      <c r="BH22" s="169">
        <v>22</v>
      </c>
      <c r="BI22" s="175"/>
      <c r="BJ22" s="257" t="s">
        <v>57</v>
      </c>
      <c r="BK22" s="260" t="s">
        <v>48</v>
      </c>
      <c r="BL22" s="165" t="s">
        <v>3</v>
      </c>
      <c r="BM22" s="166">
        <v>18</v>
      </c>
      <c r="BN22" s="167">
        <v>8</v>
      </c>
      <c r="BO22" s="169">
        <v>26</v>
      </c>
      <c r="BP22" s="160"/>
      <c r="BQ22" s="257" t="s">
        <v>57</v>
      </c>
      <c r="BR22" s="260" t="s">
        <v>48</v>
      </c>
      <c r="BS22" s="165" t="s">
        <v>3</v>
      </c>
      <c r="BT22" s="166">
        <v>1</v>
      </c>
      <c r="BU22" s="167">
        <v>0</v>
      </c>
      <c r="BV22" s="169">
        <v>1</v>
      </c>
      <c r="BW22" s="160"/>
      <c r="CA22" s="257" t="s">
        <v>57</v>
      </c>
      <c r="CB22" s="260" t="s">
        <v>48</v>
      </c>
      <c r="CC22" s="165" t="s">
        <v>3</v>
      </c>
      <c r="CD22" s="166">
        <v>20</v>
      </c>
      <c r="CE22" s="167">
        <v>8</v>
      </c>
      <c r="CF22" s="169">
        <v>28</v>
      </c>
      <c r="CG22" s="161"/>
      <c r="CH22" s="257" t="s">
        <v>57</v>
      </c>
      <c r="CI22" s="260" t="s">
        <v>48</v>
      </c>
      <c r="CJ22" s="165" t="s">
        <v>3</v>
      </c>
      <c r="CK22" s="166">
        <v>22</v>
      </c>
      <c r="CL22" s="167">
        <v>14</v>
      </c>
      <c r="CM22" s="169">
        <v>36</v>
      </c>
      <c r="CN22" s="161"/>
      <c r="CO22" s="257" t="s">
        <v>57</v>
      </c>
      <c r="CP22" s="260" t="s">
        <v>48</v>
      </c>
      <c r="CQ22" s="165" t="s">
        <v>3</v>
      </c>
      <c r="CR22" s="166">
        <v>3</v>
      </c>
      <c r="CS22" s="167">
        <v>0</v>
      </c>
      <c r="CT22" s="169">
        <v>3</v>
      </c>
      <c r="CU22" s="161"/>
    </row>
    <row r="23" spans="1:99" s="76" customFormat="1" ht="15" thickBot="1" x14ac:dyDescent="0.35">
      <c r="A23" s="159"/>
      <c r="AA23" s="275" t="s">
        <v>42</v>
      </c>
      <c r="AB23" s="276"/>
      <c r="AC23" s="277"/>
      <c r="AD23" s="261" t="s">
        <v>84</v>
      </c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84"/>
      <c r="AP23" s="284"/>
      <c r="AQ23" s="284"/>
      <c r="AR23" s="284"/>
      <c r="AS23" s="284"/>
      <c r="AT23" s="284"/>
      <c r="AU23" s="284"/>
      <c r="AV23" s="284"/>
      <c r="AW23" s="262"/>
      <c r="AX23" s="263" t="s">
        <v>43</v>
      </c>
      <c r="AY23" s="174"/>
      <c r="AZ23" s="146"/>
      <c r="BA23" s="146"/>
      <c r="BC23" s="258"/>
      <c r="BD23" s="253"/>
      <c r="BE23" s="154" t="s">
        <v>4</v>
      </c>
      <c r="BF23" s="155">
        <v>12</v>
      </c>
      <c r="BG23" s="156">
        <v>7</v>
      </c>
      <c r="BH23" s="157">
        <v>19</v>
      </c>
      <c r="BI23" s="143"/>
      <c r="BJ23" s="258"/>
      <c r="BK23" s="253"/>
      <c r="BL23" s="154" t="s">
        <v>4</v>
      </c>
      <c r="BM23" s="155">
        <v>12</v>
      </c>
      <c r="BN23" s="156">
        <v>2</v>
      </c>
      <c r="BO23" s="157">
        <v>14</v>
      </c>
      <c r="BP23" s="160"/>
      <c r="BQ23" s="258"/>
      <c r="BR23" s="253"/>
      <c r="BS23" s="154" t="s">
        <v>4</v>
      </c>
      <c r="BT23" s="155">
        <v>2</v>
      </c>
      <c r="BU23" s="156">
        <v>2</v>
      </c>
      <c r="BV23" s="157">
        <v>4</v>
      </c>
      <c r="BW23" s="160"/>
      <c r="CA23" s="258"/>
      <c r="CB23" s="253"/>
      <c r="CC23" s="154" t="s">
        <v>4</v>
      </c>
      <c r="CD23" s="155">
        <v>9</v>
      </c>
      <c r="CE23" s="156">
        <v>3</v>
      </c>
      <c r="CF23" s="157">
        <v>12</v>
      </c>
      <c r="CG23" s="161"/>
      <c r="CH23" s="258"/>
      <c r="CI23" s="253"/>
      <c r="CJ23" s="154" t="s">
        <v>4</v>
      </c>
      <c r="CK23" s="155">
        <v>6</v>
      </c>
      <c r="CL23" s="156">
        <v>4</v>
      </c>
      <c r="CM23" s="157">
        <v>10</v>
      </c>
      <c r="CN23" s="161"/>
      <c r="CO23" s="258"/>
      <c r="CP23" s="253"/>
      <c r="CQ23" s="154" t="s">
        <v>4</v>
      </c>
      <c r="CR23" s="155">
        <v>2</v>
      </c>
      <c r="CS23" s="156">
        <v>2</v>
      </c>
      <c r="CT23" s="157">
        <v>4</v>
      </c>
      <c r="CU23" s="161"/>
    </row>
    <row r="24" spans="1:99" s="76" customFormat="1" ht="36" thickBot="1" x14ac:dyDescent="0.35">
      <c r="A24" s="219" t="s">
        <v>9</v>
      </c>
      <c r="B24" s="221" t="s">
        <v>0</v>
      </c>
      <c r="C24" s="222"/>
      <c r="D24" s="222"/>
      <c r="E24" s="222"/>
      <c r="F24" s="222"/>
      <c r="G24" s="223"/>
      <c r="H24" s="221" t="s">
        <v>1</v>
      </c>
      <c r="I24" s="222"/>
      <c r="J24" s="222"/>
      <c r="K24" s="222"/>
      <c r="L24" s="222"/>
      <c r="M24" s="223"/>
      <c r="N24" s="221" t="s">
        <v>2</v>
      </c>
      <c r="O24" s="222"/>
      <c r="P24" s="222"/>
      <c r="Q24" s="222"/>
      <c r="R24" s="222"/>
      <c r="S24" s="223"/>
      <c r="AA24" s="278"/>
      <c r="AB24" s="279"/>
      <c r="AC24" s="280"/>
      <c r="AD24" s="144" t="s">
        <v>56</v>
      </c>
      <c r="AE24" s="145" t="s">
        <v>57</v>
      </c>
      <c r="AF24" s="145" t="s">
        <v>58</v>
      </c>
      <c r="AG24" s="145" t="s">
        <v>59</v>
      </c>
      <c r="AH24" s="145" t="s">
        <v>60</v>
      </c>
      <c r="AI24" s="145" t="s">
        <v>61</v>
      </c>
      <c r="AJ24" s="145" t="s">
        <v>62</v>
      </c>
      <c r="AK24" s="145" t="s">
        <v>63</v>
      </c>
      <c r="AL24" s="145" t="s">
        <v>64</v>
      </c>
      <c r="AM24" s="145" t="s">
        <v>65</v>
      </c>
      <c r="AN24" s="145" t="s">
        <v>66</v>
      </c>
      <c r="AO24" s="145" t="s">
        <v>67</v>
      </c>
      <c r="AP24" s="145" t="s">
        <v>68</v>
      </c>
      <c r="AQ24" s="145" t="s">
        <v>69</v>
      </c>
      <c r="AR24" s="145" t="s">
        <v>70</v>
      </c>
      <c r="AS24" s="145" t="s">
        <v>71</v>
      </c>
      <c r="AT24" s="145" t="s">
        <v>72</v>
      </c>
      <c r="AU24" s="145" t="s">
        <v>73</v>
      </c>
      <c r="AV24" s="145" t="s">
        <v>75</v>
      </c>
      <c r="AW24" s="145" t="s">
        <v>76</v>
      </c>
      <c r="AX24" s="264"/>
      <c r="AY24" s="174"/>
      <c r="AZ24" s="146"/>
      <c r="BA24" s="146"/>
      <c r="BC24" s="258"/>
      <c r="BD24" s="253"/>
      <c r="BE24" s="154" t="s">
        <v>5</v>
      </c>
      <c r="BF24" s="155">
        <v>11</v>
      </c>
      <c r="BG24" s="156">
        <v>4</v>
      </c>
      <c r="BH24" s="157">
        <v>15</v>
      </c>
      <c r="BI24" s="143"/>
      <c r="BJ24" s="258"/>
      <c r="BK24" s="253"/>
      <c r="BL24" s="154" t="s">
        <v>5</v>
      </c>
      <c r="BM24" s="155">
        <v>22</v>
      </c>
      <c r="BN24" s="156">
        <v>8</v>
      </c>
      <c r="BO24" s="157">
        <v>30</v>
      </c>
      <c r="BP24" s="160"/>
      <c r="BQ24" s="258"/>
      <c r="BR24" s="253"/>
      <c r="BS24" s="154" t="s">
        <v>5</v>
      </c>
      <c r="BT24" s="155">
        <v>4</v>
      </c>
      <c r="BU24" s="156">
        <v>1</v>
      </c>
      <c r="BV24" s="157">
        <v>5</v>
      </c>
      <c r="BW24" s="160"/>
      <c r="CA24" s="258"/>
      <c r="CB24" s="253"/>
      <c r="CC24" s="154" t="s">
        <v>5</v>
      </c>
      <c r="CD24" s="155">
        <v>7</v>
      </c>
      <c r="CE24" s="156">
        <v>3</v>
      </c>
      <c r="CF24" s="157">
        <v>10</v>
      </c>
      <c r="CG24" s="161"/>
      <c r="CH24" s="258"/>
      <c r="CI24" s="253"/>
      <c r="CJ24" s="154" t="s">
        <v>5</v>
      </c>
      <c r="CK24" s="155">
        <v>23</v>
      </c>
      <c r="CL24" s="156">
        <v>9</v>
      </c>
      <c r="CM24" s="157">
        <v>32</v>
      </c>
      <c r="CN24" s="161"/>
      <c r="CO24" s="258"/>
      <c r="CP24" s="253"/>
      <c r="CQ24" s="154" t="s">
        <v>5</v>
      </c>
      <c r="CR24" s="155">
        <v>3</v>
      </c>
      <c r="CS24" s="156">
        <v>1</v>
      </c>
      <c r="CT24" s="157">
        <v>4</v>
      </c>
      <c r="CU24" s="161"/>
    </row>
    <row r="25" spans="1:99" s="76" customFormat="1" ht="17.399999999999999" thickBot="1" x14ac:dyDescent="0.35">
      <c r="A25" s="220"/>
      <c r="B25" s="83">
        <v>2001</v>
      </c>
      <c r="C25" s="84">
        <v>2010</v>
      </c>
      <c r="D25" s="84">
        <v>2014</v>
      </c>
      <c r="E25" s="84">
        <v>2015</v>
      </c>
      <c r="F25" s="84">
        <v>2016</v>
      </c>
      <c r="G25" s="84">
        <v>2017</v>
      </c>
      <c r="H25" s="83">
        <v>2001</v>
      </c>
      <c r="I25" s="84">
        <v>2010</v>
      </c>
      <c r="J25" s="84">
        <v>2014</v>
      </c>
      <c r="K25" s="84">
        <v>2015</v>
      </c>
      <c r="L25" s="84">
        <v>2016</v>
      </c>
      <c r="M25" s="84">
        <v>2017</v>
      </c>
      <c r="N25" s="83">
        <v>2001</v>
      </c>
      <c r="O25" s="84">
        <v>2010</v>
      </c>
      <c r="P25" s="84">
        <v>2014</v>
      </c>
      <c r="Q25" s="84">
        <v>2015</v>
      </c>
      <c r="R25" s="84">
        <v>2016</v>
      </c>
      <c r="S25" s="85">
        <v>2017</v>
      </c>
      <c r="AA25" s="273" t="s">
        <v>46</v>
      </c>
      <c r="AB25" s="274" t="s">
        <v>48</v>
      </c>
      <c r="AC25" s="148" t="s">
        <v>3</v>
      </c>
      <c r="AD25" s="149">
        <v>4433</v>
      </c>
      <c r="AE25" s="150">
        <v>1</v>
      </c>
      <c r="AF25" s="150">
        <v>15</v>
      </c>
      <c r="AG25" s="150">
        <v>19</v>
      </c>
      <c r="AH25" s="150">
        <v>12</v>
      </c>
      <c r="AI25" s="150">
        <v>23</v>
      </c>
      <c r="AJ25" s="150">
        <v>5</v>
      </c>
      <c r="AK25" s="150">
        <v>352</v>
      </c>
      <c r="AL25" s="150">
        <v>3</v>
      </c>
      <c r="AM25" s="150">
        <v>11</v>
      </c>
      <c r="AN25" s="150">
        <v>23</v>
      </c>
      <c r="AO25" s="150">
        <v>5</v>
      </c>
      <c r="AP25" s="150">
        <v>3</v>
      </c>
      <c r="AQ25" s="150">
        <v>168</v>
      </c>
      <c r="AR25" s="150">
        <v>48</v>
      </c>
      <c r="AS25" s="150">
        <v>249</v>
      </c>
      <c r="AT25" s="150">
        <v>19</v>
      </c>
      <c r="AU25" s="150">
        <v>3</v>
      </c>
      <c r="AV25" s="150">
        <v>2</v>
      </c>
      <c r="AW25" s="150">
        <v>5</v>
      </c>
      <c r="AX25" s="151">
        <v>5399</v>
      </c>
      <c r="AY25" s="174"/>
      <c r="AZ25" s="146"/>
      <c r="BA25" s="146"/>
      <c r="BC25" s="259"/>
      <c r="BD25" s="250" t="s">
        <v>43</v>
      </c>
      <c r="BE25" s="251"/>
      <c r="BF25" s="162">
        <v>34</v>
      </c>
      <c r="BG25" s="163">
        <v>22</v>
      </c>
      <c r="BH25" s="161">
        <v>56</v>
      </c>
      <c r="BI25" s="173"/>
      <c r="BJ25" s="259"/>
      <c r="BK25" s="250" t="s">
        <v>43</v>
      </c>
      <c r="BL25" s="251"/>
      <c r="BM25" s="162">
        <v>52</v>
      </c>
      <c r="BN25" s="163">
        <v>18</v>
      </c>
      <c r="BO25" s="161">
        <v>70</v>
      </c>
      <c r="BP25" s="160"/>
      <c r="BQ25" s="259"/>
      <c r="BR25" s="250" t="s">
        <v>43</v>
      </c>
      <c r="BS25" s="251"/>
      <c r="BT25" s="162">
        <v>7</v>
      </c>
      <c r="BU25" s="163">
        <v>3</v>
      </c>
      <c r="BV25" s="161">
        <v>10</v>
      </c>
      <c r="BW25" s="160"/>
      <c r="CA25" s="259"/>
      <c r="CB25" s="250" t="s">
        <v>43</v>
      </c>
      <c r="CC25" s="251"/>
      <c r="CD25" s="162">
        <v>36</v>
      </c>
      <c r="CE25" s="163">
        <v>14</v>
      </c>
      <c r="CF25" s="161">
        <v>50</v>
      </c>
      <c r="CG25" s="161"/>
      <c r="CH25" s="259"/>
      <c r="CI25" s="250" t="s">
        <v>43</v>
      </c>
      <c r="CJ25" s="251"/>
      <c r="CK25" s="162">
        <v>51</v>
      </c>
      <c r="CL25" s="163">
        <v>27</v>
      </c>
      <c r="CM25" s="161">
        <v>78</v>
      </c>
      <c r="CN25" s="161"/>
      <c r="CO25" s="259"/>
      <c r="CP25" s="250" t="s">
        <v>43</v>
      </c>
      <c r="CQ25" s="251"/>
      <c r="CR25" s="162">
        <v>8</v>
      </c>
      <c r="CS25" s="163">
        <v>3</v>
      </c>
      <c r="CT25" s="161">
        <v>11</v>
      </c>
      <c r="CU25" s="161"/>
    </row>
    <row r="26" spans="1:99" s="76" customFormat="1" ht="17.399999999999999" thickBot="1" x14ac:dyDescent="0.35">
      <c r="A26" s="91" t="s">
        <v>3</v>
      </c>
      <c r="B26" s="92">
        <v>26351</v>
      </c>
      <c r="C26" s="92">
        <v>9606</v>
      </c>
      <c r="D26" s="92">
        <v>5710</v>
      </c>
      <c r="E26" s="92">
        <f>AR1+AR13+AR25</f>
        <v>2885</v>
      </c>
      <c r="F26" s="92">
        <f>BM74+BF74+BT72</f>
        <v>4889</v>
      </c>
      <c r="G26" s="93">
        <f>CD74+CK74+CR73</f>
        <v>4582</v>
      </c>
      <c r="H26" s="92">
        <v>2158</v>
      </c>
      <c r="I26" s="92">
        <v>958</v>
      </c>
      <c r="J26" s="92">
        <v>603</v>
      </c>
      <c r="K26" s="92">
        <f>AR5+AR17+AR29</f>
        <v>338</v>
      </c>
      <c r="L26" s="92">
        <f>BG74+BN74+BU72</f>
        <v>560</v>
      </c>
      <c r="M26" s="93">
        <f>CE74+CL74+CS73</f>
        <v>553</v>
      </c>
      <c r="N26" s="92">
        <v>28509</v>
      </c>
      <c r="O26" s="92">
        <v>10564</v>
      </c>
      <c r="P26" s="92">
        <v>6313</v>
      </c>
      <c r="Q26" s="92">
        <f t="shared" ref="Q26:S28" si="15">E26+K26</f>
        <v>3223</v>
      </c>
      <c r="R26" s="92">
        <f t="shared" si="15"/>
        <v>5449</v>
      </c>
      <c r="S26" s="93">
        <f>G26+M26</f>
        <v>5135</v>
      </c>
      <c r="AA26" s="258"/>
      <c r="AB26" s="253"/>
      <c r="AC26" s="154" t="s">
        <v>4</v>
      </c>
      <c r="AD26" s="155">
        <v>2528</v>
      </c>
      <c r="AE26" s="156">
        <v>3</v>
      </c>
      <c r="AF26" s="156">
        <v>18</v>
      </c>
      <c r="AG26" s="156">
        <v>13</v>
      </c>
      <c r="AH26" s="156">
        <v>9</v>
      </c>
      <c r="AI26" s="156">
        <v>13</v>
      </c>
      <c r="AJ26" s="156">
        <v>1</v>
      </c>
      <c r="AK26" s="156">
        <v>167</v>
      </c>
      <c r="AL26" s="156">
        <v>3</v>
      </c>
      <c r="AM26" s="156">
        <v>5</v>
      </c>
      <c r="AN26" s="156">
        <v>2</v>
      </c>
      <c r="AO26" s="156">
        <v>1</v>
      </c>
      <c r="AP26" s="156">
        <v>2</v>
      </c>
      <c r="AQ26" s="156">
        <v>59</v>
      </c>
      <c r="AR26" s="156">
        <v>39</v>
      </c>
      <c r="AS26" s="156">
        <v>197</v>
      </c>
      <c r="AT26" s="156">
        <v>10</v>
      </c>
      <c r="AU26" s="156">
        <v>5</v>
      </c>
      <c r="AV26" s="156">
        <v>1</v>
      </c>
      <c r="AW26" s="156">
        <v>41</v>
      </c>
      <c r="AX26" s="157">
        <v>3117</v>
      </c>
      <c r="AY26" s="174"/>
      <c r="AZ26" s="146"/>
      <c r="BA26" s="146"/>
      <c r="BC26" s="257" t="s">
        <v>58</v>
      </c>
      <c r="BD26" s="260" t="s">
        <v>48</v>
      </c>
      <c r="BE26" s="165" t="s">
        <v>3</v>
      </c>
      <c r="BF26" s="166">
        <v>290</v>
      </c>
      <c r="BG26" s="167">
        <v>14</v>
      </c>
      <c r="BH26" s="169">
        <v>304</v>
      </c>
      <c r="BI26" s="175"/>
      <c r="BJ26" s="257" t="s">
        <v>58</v>
      </c>
      <c r="BK26" s="260" t="s">
        <v>48</v>
      </c>
      <c r="BL26" s="165" t="s">
        <v>3</v>
      </c>
      <c r="BM26" s="166">
        <v>174</v>
      </c>
      <c r="BN26" s="167">
        <v>9</v>
      </c>
      <c r="BO26" s="169">
        <v>183</v>
      </c>
      <c r="BP26" s="160"/>
      <c r="BQ26" s="257" t="s">
        <v>58</v>
      </c>
      <c r="BR26" s="260" t="s">
        <v>48</v>
      </c>
      <c r="BS26" s="165" t="s">
        <v>3</v>
      </c>
      <c r="BT26" s="166">
        <v>27</v>
      </c>
      <c r="BU26" s="167">
        <v>2</v>
      </c>
      <c r="BV26" s="169">
        <v>29</v>
      </c>
      <c r="BW26" s="160"/>
      <c r="CA26" s="257" t="s">
        <v>58</v>
      </c>
      <c r="CB26" s="260" t="s">
        <v>48</v>
      </c>
      <c r="CC26" s="165" t="s">
        <v>3</v>
      </c>
      <c r="CD26" s="166">
        <v>256</v>
      </c>
      <c r="CE26" s="167">
        <v>21</v>
      </c>
      <c r="CF26" s="169">
        <v>277</v>
      </c>
      <c r="CG26" s="161"/>
      <c r="CH26" s="257" t="s">
        <v>58</v>
      </c>
      <c r="CI26" s="260" t="s">
        <v>48</v>
      </c>
      <c r="CJ26" s="165" t="s">
        <v>3</v>
      </c>
      <c r="CK26" s="166">
        <v>186</v>
      </c>
      <c r="CL26" s="167">
        <v>8</v>
      </c>
      <c r="CM26" s="169">
        <v>194</v>
      </c>
      <c r="CN26" s="161"/>
      <c r="CO26" s="257" t="s">
        <v>58</v>
      </c>
      <c r="CP26" s="260" t="s">
        <v>48</v>
      </c>
      <c r="CQ26" s="165" t="s">
        <v>3</v>
      </c>
      <c r="CR26" s="166">
        <v>26</v>
      </c>
      <c r="CS26" s="167">
        <v>3</v>
      </c>
      <c r="CT26" s="169">
        <v>29</v>
      </c>
      <c r="CU26" s="161"/>
    </row>
    <row r="27" spans="1:99" s="76" customFormat="1" ht="25.8" thickBot="1" x14ac:dyDescent="0.35">
      <c r="A27" s="91" t="s">
        <v>4</v>
      </c>
      <c r="B27" s="92">
        <v>16308</v>
      </c>
      <c r="C27" s="92">
        <v>5632</v>
      </c>
      <c r="D27" s="92">
        <v>3324</v>
      </c>
      <c r="E27" s="92">
        <f t="shared" ref="E27:E28" si="16">AR2+AR14+AR26</f>
        <v>1856</v>
      </c>
      <c r="F27" s="92">
        <f t="shared" ref="F27:F28" si="17">BM75+BF75+BT73</f>
        <v>2908</v>
      </c>
      <c r="G27" s="93">
        <f t="shared" ref="G27:G28" si="18">CD75+CK75+CR74</f>
        <v>2734</v>
      </c>
      <c r="H27" s="92">
        <v>876</v>
      </c>
      <c r="I27" s="92">
        <v>486</v>
      </c>
      <c r="J27" s="92">
        <v>304</v>
      </c>
      <c r="K27" s="92">
        <f t="shared" ref="K27:K28" si="19">AR6+AR18+AR30</f>
        <v>163</v>
      </c>
      <c r="L27" s="92">
        <f t="shared" ref="L27:L28" si="20">BG75+BN75+BU73</f>
        <v>289</v>
      </c>
      <c r="M27" s="93">
        <f t="shared" ref="M27:M28" si="21">CE75+CL75+CS74</f>
        <v>283</v>
      </c>
      <c r="N27" s="92">
        <v>17184</v>
      </c>
      <c r="O27" s="92">
        <v>6118</v>
      </c>
      <c r="P27" s="92">
        <v>3628</v>
      </c>
      <c r="Q27" s="92">
        <f t="shared" si="15"/>
        <v>2019</v>
      </c>
      <c r="R27" s="92">
        <f t="shared" si="15"/>
        <v>3197</v>
      </c>
      <c r="S27" s="93">
        <f t="shared" si="15"/>
        <v>3017</v>
      </c>
      <c r="AA27" s="258"/>
      <c r="AB27" s="253"/>
      <c r="AC27" s="154" t="s">
        <v>49</v>
      </c>
      <c r="AD27" s="155">
        <v>2025</v>
      </c>
      <c r="AE27" s="156">
        <v>0</v>
      </c>
      <c r="AF27" s="156">
        <v>1</v>
      </c>
      <c r="AG27" s="156">
        <v>9</v>
      </c>
      <c r="AH27" s="156">
        <v>6</v>
      </c>
      <c r="AI27" s="156">
        <v>5</v>
      </c>
      <c r="AJ27" s="156">
        <v>0</v>
      </c>
      <c r="AK27" s="156">
        <v>72</v>
      </c>
      <c r="AL27" s="156">
        <v>0</v>
      </c>
      <c r="AM27" s="156">
        <v>4</v>
      </c>
      <c r="AN27" s="156">
        <v>2</v>
      </c>
      <c r="AO27" s="156">
        <v>1</v>
      </c>
      <c r="AP27" s="156">
        <v>5</v>
      </c>
      <c r="AQ27" s="156">
        <v>35</v>
      </c>
      <c r="AR27" s="156">
        <v>32</v>
      </c>
      <c r="AS27" s="156">
        <v>101</v>
      </c>
      <c r="AT27" s="156">
        <v>11</v>
      </c>
      <c r="AU27" s="156">
        <v>7</v>
      </c>
      <c r="AV27" s="156">
        <v>0</v>
      </c>
      <c r="AW27" s="156">
        <v>2</v>
      </c>
      <c r="AX27" s="157">
        <v>2318</v>
      </c>
      <c r="AY27" s="174"/>
      <c r="AZ27" s="146"/>
      <c r="BA27" s="146"/>
      <c r="BC27" s="258"/>
      <c r="BD27" s="253"/>
      <c r="BE27" s="154" t="s">
        <v>4</v>
      </c>
      <c r="BF27" s="155">
        <v>224</v>
      </c>
      <c r="BG27" s="156">
        <v>5</v>
      </c>
      <c r="BH27" s="157">
        <v>229</v>
      </c>
      <c r="BI27" s="143"/>
      <c r="BJ27" s="258"/>
      <c r="BK27" s="253"/>
      <c r="BL27" s="154" t="s">
        <v>4</v>
      </c>
      <c r="BM27" s="155">
        <v>105</v>
      </c>
      <c r="BN27" s="156">
        <v>6</v>
      </c>
      <c r="BO27" s="157">
        <v>111</v>
      </c>
      <c r="BP27" s="160"/>
      <c r="BQ27" s="258"/>
      <c r="BR27" s="253"/>
      <c r="BS27" s="154" t="s">
        <v>4</v>
      </c>
      <c r="BT27" s="155">
        <v>26</v>
      </c>
      <c r="BU27" s="156">
        <v>0</v>
      </c>
      <c r="BV27" s="157">
        <v>26</v>
      </c>
      <c r="BW27" s="160"/>
      <c r="CA27" s="258"/>
      <c r="CB27" s="253"/>
      <c r="CC27" s="154" t="s">
        <v>4</v>
      </c>
      <c r="CD27" s="155">
        <v>222</v>
      </c>
      <c r="CE27" s="156">
        <v>12</v>
      </c>
      <c r="CF27" s="157">
        <v>234</v>
      </c>
      <c r="CG27" s="161"/>
      <c r="CH27" s="258"/>
      <c r="CI27" s="253"/>
      <c r="CJ27" s="154" t="s">
        <v>4</v>
      </c>
      <c r="CK27" s="155">
        <v>114</v>
      </c>
      <c r="CL27" s="156">
        <v>5</v>
      </c>
      <c r="CM27" s="157">
        <v>119</v>
      </c>
      <c r="CN27" s="161"/>
      <c r="CO27" s="258"/>
      <c r="CP27" s="253"/>
      <c r="CQ27" s="154" t="s">
        <v>4</v>
      </c>
      <c r="CR27" s="155">
        <v>15</v>
      </c>
      <c r="CS27" s="156">
        <v>2</v>
      </c>
      <c r="CT27" s="157">
        <v>17</v>
      </c>
      <c r="CU27" s="161"/>
    </row>
    <row r="28" spans="1:99" s="76" customFormat="1" ht="25.8" thickBot="1" x14ac:dyDescent="0.35">
      <c r="A28" s="91" t="s">
        <v>5</v>
      </c>
      <c r="B28" s="92">
        <v>11384</v>
      </c>
      <c r="C28" s="92">
        <v>5060</v>
      </c>
      <c r="D28" s="92">
        <v>2989</v>
      </c>
      <c r="E28" s="92">
        <f t="shared" si="16"/>
        <v>1502</v>
      </c>
      <c r="F28" s="92">
        <f t="shared" si="17"/>
        <v>2426</v>
      </c>
      <c r="G28" s="93">
        <f t="shared" si="18"/>
        <v>2446</v>
      </c>
      <c r="H28" s="92">
        <v>780</v>
      </c>
      <c r="I28" s="92">
        <v>446</v>
      </c>
      <c r="J28" s="92">
        <v>241</v>
      </c>
      <c r="K28" s="92">
        <f t="shared" si="19"/>
        <v>115</v>
      </c>
      <c r="L28" s="92">
        <f t="shared" si="20"/>
        <v>229</v>
      </c>
      <c r="M28" s="93">
        <f t="shared" si="21"/>
        <v>227</v>
      </c>
      <c r="N28" s="92">
        <v>12164</v>
      </c>
      <c r="O28" s="92">
        <v>5506</v>
      </c>
      <c r="P28" s="92">
        <v>3230</v>
      </c>
      <c r="Q28" s="92">
        <f t="shared" si="15"/>
        <v>1617</v>
      </c>
      <c r="R28" s="92">
        <f t="shared" si="15"/>
        <v>2655</v>
      </c>
      <c r="S28" s="93">
        <f t="shared" si="15"/>
        <v>2673</v>
      </c>
      <c r="AA28" s="259"/>
      <c r="AB28" s="250" t="s">
        <v>43</v>
      </c>
      <c r="AC28" s="251"/>
      <c r="AD28" s="162">
        <v>8986</v>
      </c>
      <c r="AE28" s="163">
        <v>4</v>
      </c>
      <c r="AF28" s="163">
        <v>34</v>
      </c>
      <c r="AG28" s="163">
        <v>41</v>
      </c>
      <c r="AH28" s="163">
        <v>27</v>
      </c>
      <c r="AI28" s="163">
        <v>41</v>
      </c>
      <c r="AJ28" s="163">
        <v>6</v>
      </c>
      <c r="AK28" s="163">
        <v>591</v>
      </c>
      <c r="AL28" s="163">
        <v>6</v>
      </c>
      <c r="AM28" s="163">
        <v>20</v>
      </c>
      <c r="AN28" s="163">
        <v>27</v>
      </c>
      <c r="AO28" s="163">
        <v>7</v>
      </c>
      <c r="AP28" s="163">
        <v>10</v>
      </c>
      <c r="AQ28" s="163">
        <v>262</v>
      </c>
      <c r="AR28" s="163">
        <v>119</v>
      </c>
      <c r="AS28" s="163">
        <v>547</v>
      </c>
      <c r="AT28" s="163">
        <v>40</v>
      </c>
      <c r="AU28" s="163">
        <v>15</v>
      </c>
      <c r="AV28" s="163">
        <v>3</v>
      </c>
      <c r="AW28" s="163">
        <v>48</v>
      </c>
      <c r="AX28" s="161">
        <v>10834</v>
      </c>
      <c r="AY28" s="174"/>
      <c r="AZ28" s="146"/>
      <c r="BA28" s="146"/>
      <c r="BC28" s="258"/>
      <c r="BD28" s="253"/>
      <c r="BE28" s="154" t="s">
        <v>5</v>
      </c>
      <c r="BF28" s="155">
        <v>43</v>
      </c>
      <c r="BG28" s="156">
        <v>10</v>
      </c>
      <c r="BH28" s="157">
        <v>53</v>
      </c>
      <c r="BI28" s="143"/>
      <c r="BJ28" s="258"/>
      <c r="BK28" s="253"/>
      <c r="BL28" s="154" t="s">
        <v>5</v>
      </c>
      <c r="BM28" s="155">
        <v>27</v>
      </c>
      <c r="BN28" s="156">
        <v>9</v>
      </c>
      <c r="BO28" s="157">
        <v>36</v>
      </c>
      <c r="BP28" s="160"/>
      <c r="BQ28" s="258"/>
      <c r="BR28" s="253"/>
      <c r="BS28" s="154" t="s">
        <v>5</v>
      </c>
      <c r="BT28" s="155">
        <v>4</v>
      </c>
      <c r="BU28" s="156">
        <v>0</v>
      </c>
      <c r="BV28" s="157">
        <v>4</v>
      </c>
      <c r="BW28" s="160"/>
      <c r="CA28" s="258"/>
      <c r="CB28" s="253"/>
      <c r="CC28" s="154" t="s">
        <v>5</v>
      </c>
      <c r="CD28" s="155">
        <v>50</v>
      </c>
      <c r="CE28" s="156">
        <v>8</v>
      </c>
      <c r="CF28" s="157">
        <v>58</v>
      </c>
      <c r="CG28" s="161"/>
      <c r="CH28" s="258"/>
      <c r="CI28" s="253"/>
      <c r="CJ28" s="154" t="s">
        <v>5</v>
      </c>
      <c r="CK28" s="155">
        <v>37</v>
      </c>
      <c r="CL28" s="156">
        <v>3</v>
      </c>
      <c r="CM28" s="157">
        <v>40</v>
      </c>
      <c r="CN28" s="161"/>
      <c r="CO28" s="258"/>
      <c r="CP28" s="253"/>
      <c r="CQ28" s="154" t="s">
        <v>5</v>
      </c>
      <c r="CR28" s="155">
        <v>10</v>
      </c>
      <c r="CS28" s="156">
        <v>0</v>
      </c>
      <c r="CT28" s="157">
        <v>10</v>
      </c>
      <c r="CU28" s="161"/>
    </row>
    <row r="29" spans="1:99" s="76" customFormat="1" ht="17.399999999999999" thickBot="1" x14ac:dyDescent="0.35">
      <c r="A29" s="112" t="s">
        <v>6</v>
      </c>
      <c r="B29" s="56">
        <f t="shared" ref="B29:F29" si="22">SUM(B26:B28)</f>
        <v>54043</v>
      </c>
      <c r="C29" s="56">
        <f t="shared" si="22"/>
        <v>20298</v>
      </c>
      <c r="D29" s="56">
        <f t="shared" si="22"/>
        <v>12023</v>
      </c>
      <c r="E29" s="56">
        <f t="shared" si="22"/>
        <v>6243</v>
      </c>
      <c r="F29" s="56">
        <f t="shared" si="22"/>
        <v>10223</v>
      </c>
      <c r="G29" s="113">
        <f>SUM(G26:G28)</f>
        <v>9762</v>
      </c>
      <c r="H29" s="56">
        <f t="shared" ref="H29:L29" si="23">SUM(H26:H28)</f>
        <v>3814</v>
      </c>
      <c r="I29" s="56">
        <f t="shared" si="23"/>
        <v>1890</v>
      </c>
      <c r="J29" s="56">
        <f t="shared" si="23"/>
        <v>1148</v>
      </c>
      <c r="K29" s="56">
        <f t="shared" si="23"/>
        <v>616</v>
      </c>
      <c r="L29" s="56">
        <f t="shared" si="23"/>
        <v>1078</v>
      </c>
      <c r="M29" s="56">
        <f>SUM(M26:M28)</f>
        <v>1063</v>
      </c>
      <c r="N29" s="114">
        <f t="shared" ref="N29:R29" si="24">SUM(N26:N28)</f>
        <v>57857</v>
      </c>
      <c r="O29" s="56">
        <f t="shared" si="24"/>
        <v>22188</v>
      </c>
      <c r="P29" s="56">
        <f t="shared" si="24"/>
        <v>13171</v>
      </c>
      <c r="Q29" s="56">
        <f t="shared" si="24"/>
        <v>6859</v>
      </c>
      <c r="R29" s="56">
        <f t="shared" si="24"/>
        <v>11301</v>
      </c>
      <c r="S29" s="113">
        <f>SUM(S26:S28)</f>
        <v>10825</v>
      </c>
      <c r="AA29" s="289" t="s">
        <v>47</v>
      </c>
      <c r="AB29" s="260" t="s">
        <v>48</v>
      </c>
      <c r="AC29" s="165" t="s">
        <v>3</v>
      </c>
      <c r="AD29" s="166">
        <v>2710</v>
      </c>
      <c r="AE29" s="167">
        <v>1</v>
      </c>
      <c r="AF29" s="167">
        <v>0</v>
      </c>
      <c r="AG29" s="167">
        <v>2</v>
      </c>
      <c r="AH29" s="167">
        <v>4</v>
      </c>
      <c r="AI29" s="167">
        <v>15</v>
      </c>
      <c r="AJ29" s="168"/>
      <c r="AK29" s="167">
        <v>371</v>
      </c>
      <c r="AL29" s="167">
        <v>9</v>
      </c>
      <c r="AM29" s="167">
        <v>66</v>
      </c>
      <c r="AN29" s="167">
        <v>25</v>
      </c>
      <c r="AO29" s="167">
        <v>73</v>
      </c>
      <c r="AP29" s="167">
        <v>3</v>
      </c>
      <c r="AQ29" s="167">
        <v>51</v>
      </c>
      <c r="AR29" s="167">
        <v>7</v>
      </c>
      <c r="AS29" s="167">
        <v>60</v>
      </c>
      <c r="AT29" s="167">
        <v>10</v>
      </c>
      <c r="AU29" s="168"/>
      <c r="AV29" s="167">
        <v>1</v>
      </c>
      <c r="AW29" s="168"/>
      <c r="AX29" s="169">
        <v>3408</v>
      </c>
      <c r="AY29" s="174"/>
      <c r="AZ29" s="146"/>
      <c r="BA29" s="146"/>
      <c r="BC29" s="259"/>
      <c r="BD29" s="250" t="s">
        <v>43</v>
      </c>
      <c r="BE29" s="251"/>
      <c r="BF29" s="162">
        <v>557</v>
      </c>
      <c r="BG29" s="163">
        <v>29</v>
      </c>
      <c r="BH29" s="161">
        <v>586</v>
      </c>
      <c r="BI29" s="173"/>
      <c r="BJ29" s="259"/>
      <c r="BK29" s="250" t="s">
        <v>43</v>
      </c>
      <c r="BL29" s="251"/>
      <c r="BM29" s="162">
        <v>306</v>
      </c>
      <c r="BN29" s="163">
        <v>24</v>
      </c>
      <c r="BO29" s="161">
        <v>330</v>
      </c>
      <c r="BP29" s="160"/>
      <c r="BQ29" s="259"/>
      <c r="BR29" s="250" t="s">
        <v>43</v>
      </c>
      <c r="BS29" s="251"/>
      <c r="BT29" s="162">
        <v>57</v>
      </c>
      <c r="BU29" s="163">
        <v>2</v>
      </c>
      <c r="BV29" s="161">
        <v>59</v>
      </c>
      <c r="BW29" s="160"/>
      <c r="CA29" s="259"/>
      <c r="CB29" s="250" t="s">
        <v>43</v>
      </c>
      <c r="CC29" s="251"/>
      <c r="CD29" s="162">
        <v>528</v>
      </c>
      <c r="CE29" s="163">
        <v>41</v>
      </c>
      <c r="CF29" s="161">
        <v>569</v>
      </c>
      <c r="CG29" s="161"/>
      <c r="CH29" s="259"/>
      <c r="CI29" s="250" t="s">
        <v>43</v>
      </c>
      <c r="CJ29" s="251"/>
      <c r="CK29" s="162">
        <v>337</v>
      </c>
      <c r="CL29" s="163">
        <v>16</v>
      </c>
      <c r="CM29" s="161">
        <v>353</v>
      </c>
      <c r="CN29" s="161"/>
      <c r="CO29" s="259"/>
      <c r="CP29" s="250" t="s">
        <v>43</v>
      </c>
      <c r="CQ29" s="251"/>
      <c r="CR29" s="162">
        <v>51</v>
      </c>
      <c r="CS29" s="163">
        <v>5</v>
      </c>
      <c r="CT29" s="161">
        <v>56</v>
      </c>
      <c r="CU29" s="161"/>
    </row>
    <row r="30" spans="1:99" s="76" customFormat="1" ht="17.399999999999999" thickBot="1" x14ac:dyDescent="0.35">
      <c r="A30" s="129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AA30" s="258"/>
      <c r="AB30" s="253"/>
      <c r="AC30" s="154" t="s">
        <v>4</v>
      </c>
      <c r="AD30" s="155">
        <v>1293</v>
      </c>
      <c r="AE30" s="156">
        <v>0</v>
      </c>
      <c r="AF30" s="156">
        <v>0</v>
      </c>
      <c r="AG30" s="156">
        <v>0</v>
      </c>
      <c r="AH30" s="156">
        <v>3</v>
      </c>
      <c r="AI30" s="156">
        <v>6</v>
      </c>
      <c r="AJ30" s="171"/>
      <c r="AK30" s="156">
        <v>159</v>
      </c>
      <c r="AL30" s="156">
        <v>1</v>
      </c>
      <c r="AM30" s="156">
        <v>17</v>
      </c>
      <c r="AN30" s="156">
        <v>4</v>
      </c>
      <c r="AO30" s="156">
        <v>16</v>
      </c>
      <c r="AP30" s="156">
        <v>2</v>
      </c>
      <c r="AQ30" s="156">
        <v>23</v>
      </c>
      <c r="AR30" s="156">
        <v>5</v>
      </c>
      <c r="AS30" s="156">
        <v>37</v>
      </c>
      <c r="AT30" s="156">
        <v>3</v>
      </c>
      <c r="AU30" s="171"/>
      <c r="AV30" s="156">
        <v>0</v>
      </c>
      <c r="AW30" s="171"/>
      <c r="AX30" s="157">
        <v>1569</v>
      </c>
      <c r="AY30" s="174"/>
      <c r="AZ30" s="146"/>
      <c r="BA30" s="146"/>
      <c r="BC30" s="257" t="s">
        <v>59</v>
      </c>
      <c r="BD30" s="260" t="s">
        <v>48</v>
      </c>
      <c r="BE30" s="165" t="s">
        <v>3</v>
      </c>
      <c r="BF30" s="166">
        <v>158</v>
      </c>
      <c r="BG30" s="167">
        <v>13</v>
      </c>
      <c r="BH30" s="169">
        <v>171</v>
      </c>
      <c r="BI30" s="175"/>
      <c r="BJ30" s="257" t="s">
        <v>59</v>
      </c>
      <c r="BK30" s="260" t="s">
        <v>48</v>
      </c>
      <c r="BL30" s="165" t="s">
        <v>3</v>
      </c>
      <c r="BM30" s="166">
        <v>201</v>
      </c>
      <c r="BN30" s="167">
        <v>17</v>
      </c>
      <c r="BO30" s="169">
        <v>218</v>
      </c>
      <c r="BP30" s="160"/>
      <c r="BQ30" s="257" t="s">
        <v>59</v>
      </c>
      <c r="BR30" s="260" t="s">
        <v>48</v>
      </c>
      <c r="BS30" s="165" t="s">
        <v>3</v>
      </c>
      <c r="BT30" s="166">
        <v>23</v>
      </c>
      <c r="BU30" s="167">
        <v>1</v>
      </c>
      <c r="BV30" s="169">
        <v>24</v>
      </c>
      <c r="BW30" s="160"/>
      <c r="CA30" s="257" t="s">
        <v>59</v>
      </c>
      <c r="CB30" s="260" t="s">
        <v>48</v>
      </c>
      <c r="CC30" s="165" t="s">
        <v>3</v>
      </c>
      <c r="CD30" s="166">
        <v>161</v>
      </c>
      <c r="CE30" s="167">
        <v>21</v>
      </c>
      <c r="CF30" s="169">
        <v>182</v>
      </c>
      <c r="CG30" s="161"/>
      <c r="CH30" s="257" t="s">
        <v>59</v>
      </c>
      <c r="CI30" s="260" t="s">
        <v>48</v>
      </c>
      <c r="CJ30" s="165" t="s">
        <v>3</v>
      </c>
      <c r="CK30" s="166">
        <v>178</v>
      </c>
      <c r="CL30" s="167">
        <v>14</v>
      </c>
      <c r="CM30" s="169">
        <v>192</v>
      </c>
      <c r="CN30" s="161"/>
      <c r="CO30" s="257" t="s">
        <v>59</v>
      </c>
      <c r="CP30" s="260" t="s">
        <v>48</v>
      </c>
      <c r="CQ30" s="165" t="s">
        <v>3</v>
      </c>
      <c r="CR30" s="166">
        <v>12</v>
      </c>
      <c r="CS30" s="167">
        <v>8</v>
      </c>
      <c r="CT30" s="169">
        <v>20</v>
      </c>
      <c r="CU30" s="161"/>
    </row>
    <row r="31" spans="1:99" s="76" customFormat="1" ht="25.8" thickBot="1" x14ac:dyDescent="0.35">
      <c r="A31" s="159"/>
      <c r="AA31" s="258"/>
      <c r="AB31" s="253"/>
      <c r="AC31" s="154" t="s">
        <v>49</v>
      </c>
      <c r="AD31" s="155">
        <v>1137</v>
      </c>
      <c r="AE31" s="156">
        <v>0</v>
      </c>
      <c r="AF31" s="156">
        <v>2</v>
      </c>
      <c r="AG31" s="156">
        <v>2</v>
      </c>
      <c r="AH31" s="156">
        <v>0</v>
      </c>
      <c r="AI31" s="156">
        <v>9</v>
      </c>
      <c r="AJ31" s="171"/>
      <c r="AK31" s="156">
        <v>108</v>
      </c>
      <c r="AL31" s="156">
        <v>3</v>
      </c>
      <c r="AM31" s="156">
        <v>10</v>
      </c>
      <c r="AN31" s="156">
        <v>7</v>
      </c>
      <c r="AO31" s="156">
        <v>10</v>
      </c>
      <c r="AP31" s="156">
        <v>0</v>
      </c>
      <c r="AQ31" s="156">
        <v>22</v>
      </c>
      <c r="AR31" s="156">
        <v>3</v>
      </c>
      <c r="AS31" s="156">
        <v>35</v>
      </c>
      <c r="AT31" s="156">
        <v>8</v>
      </c>
      <c r="AU31" s="171"/>
      <c r="AV31" s="156">
        <v>0</v>
      </c>
      <c r="AW31" s="171"/>
      <c r="AX31" s="157">
        <v>1356</v>
      </c>
      <c r="AY31" s="174"/>
      <c r="AZ31" s="146"/>
      <c r="BA31" s="146"/>
      <c r="BC31" s="258"/>
      <c r="BD31" s="253"/>
      <c r="BE31" s="154" t="s">
        <v>4</v>
      </c>
      <c r="BF31" s="155">
        <v>130</v>
      </c>
      <c r="BG31" s="156">
        <v>17</v>
      </c>
      <c r="BH31" s="157">
        <v>147</v>
      </c>
      <c r="BI31" s="143"/>
      <c r="BJ31" s="258"/>
      <c r="BK31" s="253"/>
      <c r="BL31" s="154" t="s">
        <v>4</v>
      </c>
      <c r="BM31" s="155">
        <v>93</v>
      </c>
      <c r="BN31" s="156">
        <v>11</v>
      </c>
      <c r="BO31" s="157">
        <v>104</v>
      </c>
      <c r="BP31" s="160"/>
      <c r="BQ31" s="258"/>
      <c r="BR31" s="253"/>
      <c r="BS31" s="154" t="s">
        <v>4</v>
      </c>
      <c r="BT31" s="155">
        <v>16</v>
      </c>
      <c r="BU31" s="156">
        <v>3</v>
      </c>
      <c r="BV31" s="157">
        <v>19</v>
      </c>
      <c r="BW31" s="160"/>
      <c r="CA31" s="258"/>
      <c r="CB31" s="253"/>
      <c r="CC31" s="154" t="s">
        <v>4</v>
      </c>
      <c r="CD31" s="155">
        <v>116</v>
      </c>
      <c r="CE31" s="156">
        <v>14</v>
      </c>
      <c r="CF31" s="157">
        <v>130</v>
      </c>
      <c r="CG31" s="161"/>
      <c r="CH31" s="258"/>
      <c r="CI31" s="253"/>
      <c r="CJ31" s="154" t="s">
        <v>4</v>
      </c>
      <c r="CK31" s="155">
        <v>96</v>
      </c>
      <c r="CL31" s="156">
        <v>13</v>
      </c>
      <c r="CM31" s="157">
        <v>109</v>
      </c>
      <c r="CN31" s="161"/>
      <c r="CO31" s="258"/>
      <c r="CP31" s="253"/>
      <c r="CQ31" s="154" t="s">
        <v>4</v>
      </c>
      <c r="CR31" s="155">
        <v>13</v>
      </c>
      <c r="CS31" s="156">
        <v>1</v>
      </c>
      <c r="CT31" s="157">
        <v>14</v>
      </c>
      <c r="CU31" s="161"/>
    </row>
    <row r="32" spans="1:99" s="76" customFormat="1" ht="15" customHeight="1" thickBot="1" x14ac:dyDescent="0.35">
      <c r="A32" s="219" t="s">
        <v>10</v>
      </c>
      <c r="B32" s="221" t="s">
        <v>0</v>
      </c>
      <c r="C32" s="222"/>
      <c r="D32" s="222"/>
      <c r="E32" s="222"/>
      <c r="F32" s="222"/>
      <c r="G32" s="223"/>
      <c r="H32" s="221" t="s">
        <v>1</v>
      </c>
      <c r="I32" s="222"/>
      <c r="J32" s="222"/>
      <c r="K32" s="222"/>
      <c r="L32" s="222"/>
      <c r="M32" s="223"/>
      <c r="N32" s="221" t="s">
        <v>2</v>
      </c>
      <c r="O32" s="222"/>
      <c r="P32" s="222"/>
      <c r="Q32" s="222"/>
      <c r="R32" s="222"/>
      <c r="S32" s="223"/>
      <c r="AA32" s="278"/>
      <c r="AB32" s="281" t="s">
        <v>43</v>
      </c>
      <c r="AC32" s="280"/>
      <c r="AD32" s="139">
        <v>5140</v>
      </c>
      <c r="AE32" s="140">
        <v>1</v>
      </c>
      <c r="AF32" s="140">
        <v>2</v>
      </c>
      <c r="AG32" s="140">
        <v>4</v>
      </c>
      <c r="AH32" s="140">
        <v>7</v>
      </c>
      <c r="AI32" s="140">
        <v>30</v>
      </c>
      <c r="AJ32" s="141"/>
      <c r="AK32" s="140">
        <v>638</v>
      </c>
      <c r="AL32" s="140">
        <v>13</v>
      </c>
      <c r="AM32" s="140">
        <v>93</v>
      </c>
      <c r="AN32" s="140">
        <v>36</v>
      </c>
      <c r="AO32" s="140">
        <v>99</v>
      </c>
      <c r="AP32" s="140">
        <v>5</v>
      </c>
      <c r="AQ32" s="140">
        <v>96</v>
      </c>
      <c r="AR32" s="140">
        <v>15</v>
      </c>
      <c r="AS32" s="140">
        <v>132</v>
      </c>
      <c r="AT32" s="140">
        <v>21</v>
      </c>
      <c r="AU32" s="141"/>
      <c r="AV32" s="140">
        <v>1</v>
      </c>
      <c r="AW32" s="141"/>
      <c r="AX32" s="142">
        <v>6333</v>
      </c>
      <c r="AY32" s="174"/>
      <c r="AZ32" s="146"/>
      <c r="BA32" s="146"/>
      <c r="BC32" s="258"/>
      <c r="BD32" s="253"/>
      <c r="BE32" s="154" t="s">
        <v>5</v>
      </c>
      <c r="BF32" s="155">
        <v>110</v>
      </c>
      <c r="BG32" s="156">
        <v>20</v>
      </c>
      <c r="BH32" s="157">
        <v>130</v>
      </c>
      <c r="BI32" s="143"/>
      <c r="BJ32" s="258"/>
      <c r="BK32" s="253"/>
      <c r="BL32" s="154" t="s">
        <v>5</v>
      </c>
      <c r="BM32" s="155">
        <v>91</v>
      </c>
      <c r="BN32" s="156">
        <v>13</v>
      </c>
      <c r="BO32" s="157">
        <v>104</v>
      </c>
      <c r="BP32" s="160"/>
      <c r="BQ32" s="258"/>
      <c r="BR32" s="253"/>
      <c r="BS32" s="154" t="s">
        <v>5</v>
      </c>
      <c r="BT32" s="155">
        <v>7</v>
      </c>
      <c r="BU32" s="156">
        <v>1</v>
      </c>
      <c r="BV32" s="157">
        <v>8</v>
      </c>
      <c r="BW32" s="160"/>
      <c r="CA32" s="258"/>
      <c r="CB32" s="253"/>
      <c r="CC32" s="154" t="s">
        <v>5</v>
      </c>
      <c r="CD32" s="155">
        <v>78</v>
      </c>
      <c r="CE32" s="156">
        <v>16</v>
      </c>
      <c r="CF32" s="157">
        <v>94</v>
      </c>
      <c r="CG32" s="161"/>
      <c r="CH32" s="258"/>
      <c r="CI32" s="253"/>
      <c r="CJ32" s="154" t="s">
        <v>5</v>
      </c>
      <c r="CK32" s="155">
        <v>94</v>
      </c>
      <c r="CL32" s="156">
        <v>14</v>
      </c>
      <c r="CM32" s="157">
        <v>108</v>
      </c>
      <c r="CN32" s="161"/>
      <c r="CO32" s="258"/>
      <c r="CP32" s="253"/>
      <c r="CQ32" s="154" t="s">
        <v>5</v>
      </c>
      <c r="CR32" s="155">
        <v>12</v>
      </c>
      <c r="CS32" s="156">
        <v>2</v>
      </c>
      <c r="CT32" s="157">
        <v>14</v>
      </c>
      <c r="CU32" s="161"/>
    </row>
    <row r="33" spans="1:99" s="76" customFormat="1" ht="15" thickBot="1" x14ac:dyDescent="0.35">
      <c r="A33" s="220"/>
      <c r="B33" s="83">
        <v>2001</v>
      </c>
      <c r="C33" s="84">
        <v>2010</v>
      </c>
      <c r="D33" s="84">
        <v>2014</v>
      </c>
      <c r="E33" s="84">
        <v>2015</v>
      </c>
      <c r="F33" s="84">
        <v>2016</v>
      </c>
      <c r="G33" s="84">
        <v>2017</v>
      </c>
      <c r="H33" s="83">
        <v>2001</v>
      </c>
      <c r="I33" s="84">
        <v>2010</v>
      </c>
      <c r="J33" s="84">
        <v>2014</v>
      </c>
      <c r="K33" s="84">
        <v>2015</v>
      </c>
      <c r="L33" s="84">
        <v>2016</v>
      </c>
      <c r="M33" s="84">
        <v>2017</v>
      </c>
      <c r="N33" s="83">
        <v>2001</v>
      </c>
      <c r="O33" s="84">
        <v>2010</v>
      </c>
      <c r="P33" s="84">
        <v>2014</v>
      </c>
      <c r="Q33" s="84">
        <v>2015</v>
      </c>
      <c r="R33" s="84">
        <v>2016</v>
      </c>
      <c r="S33" s="85">
        <v>2017</v>
      </c>
      <c r="BC33" s="259"/>
      <c r="BD33" s="250" t="s">
        <v>43</v>
      </c>
      <c r="BE33" s="251"/>
      <c r="BF33" s="162">
        <v>398</v>
      </c>
      <c r="BG33" s="163">
        <v>50</v>
      </c>
      <c r="BH33" s="161">
        <v>448</v>
      </c>
      <c r="BI33" s="173"/>
      <c r="BJ33" s="259"/>
      <c r="BK33" s="250" t="s">
        <v>43</v>
      </c>
      <c r="BL33" s="251"/>
      <c r="BM33" s="162">
        <v>385</v>
      </c>
      <c r="BN33" s="163">
        <v>41</v>
      </c>
      <c r="BO33" s="161">
        <v>426</v>
      </c>
      <c r="BP33" s="160"/>
      <c r="BQ33" s="259"/>
      <c r="BR33" s="250" t="s">
        <v>43</v>
      </c>
      <c r="BS33" s="251"/>
      <c r="BT33" s="162">
        <v>46</v>
      </c>
      <c r="BU33" s="163">
        <v>5</v>
      </c>
      <c r="BV33" s="161">
        <v>51</v>
      </c>
      <c r="BW33" s="160"/>
      <c r="CA33" s="259"/>
      <c r="CB33" s="250" t="s">
        <v>43</v>
      </c>
      <c r="CC33" s="251"/>
      <c r="CD33" s="162">
        <v>355</v>
      </c>
      <c r="CE33" s="163">
        <v>51</v>
      </c>
      <c r="CF33" s="161">
        <v>406</v>
      </c>
      <c r="CG33" s="161"/>
      <c r="CH33" s="259"/>
      <c r="CI33" s="250" t="s">
        <v>43</v>
      </c>
      <c r="CJ33" s="251"/>
      <c r="CK33" s="162">
        <v>368</v>
      </c>
      <c r="CL33" s="163">
        <v>41</v>
      </c>
      <c r="CM33" s="161">
        <v>409</v>
      </c>
      <c r="CN33" s="161"/>
      <c r="CO33" s="259"/>
      <c r="CP33" s="250" t="s">
        <v>43</v>
      </c>
      <c r="CQ33" s="251"/>
      <c r="CR33" s="162">
        <v>37</v>
      </c>
      <c r="CS33" s="163">
        <v>11</v>
      </c>
      <c r="CT33" s="161">
        <v>48</v>
      </c>
      <c r="CU33" s="161"/>
    </row>
    <row r="34" spans="1:99" s="76" customFormat="1" ht="16.8" x14ac:dyDescent="0.3">
      <c r="A34" s="91" t="s">
        <v>3</v>
      </c>
      <c r="B34" s="92">
        <v>13618</v>
      </c>
      <c r="C34" s="92">
        <v>18192</v>
      </c>
      <c r="D34" s="92">
        <v>14836</v>
      </c>
      <c r="E34" s="92">
        <v>15864</v>
      </c>
      <c r="F34" s="92">
        <v>15719</v>
      </c>
      <c r="G34" s="93">
        <v>16071</v>
      </c>
      <c r="H34" s="92">
        <v>1246</v>
      </c>
      <c r="I34" s="92">
        <v>3115</v>
      </c>
      <c r="J34" s="92">
        <v>2717</v>
      </c>
      <c r="K34" s="92">
        <v>3102</v>
      </c>
      <c r="L34" s="92">
        <v>2961</v>
      </c>
      <c r="M34" s="93">
        <v>3279</v>
      </c>
      <c r="N34" s="92">
        <v>14864</v>
      </c>
      <c r="O34" s="92">
        <v>21307</v>
      </c>
      <c r="P34" s="92">
        <v>17553</v>
      </c>
      <c r="Q34" s="92">
        <v>18966</v>
      </c>
      <c r="R34" s="92">
        <v>18680</v>
      </c>
      <c r="S34" s="93">
        <v>19350</v>
      </c>
      <c r="BC34" s="257" t="s">
        <v>60</v>
      </c>
      <c r="BD34" s="260" t="s">
        <v>48</v>
      </c>
      <c r="BE34" s="165" t="s">
        <v>3</v>
      </c>
      <c r="BF34" s="166">
        <v>591</v>
      </c>
      <c r="BG34" s="167">
        <v>18</v>
      </c>
      <c r="BH34" s="169">
        <v>609</v>
      </c>
      <c r="BI34" s="175"/>
      <c r="BJ34" s="257" t="s">
        <v>60</v>
      </c>
      <c r="BK34" s="260" t="s">
        <v>48</v>
      </c>
      <c r="BL34" s="165" t="s">
        <v>3</v>
      </c>
      <c r="BM34" s="166">
        <v>217</v>
      </c>
      <c r="BN34" s="167">
        <v>9</v>
      </c>
      <c r="BO34" s="169">
        <v>226</v>
      </c>
      <c r="BP34" s="160"/>
      <c r="BQ34" s="257" t="s">
        <v>60</v>
      </c>
      <c r="BR34" s="260" t="s">
        <v>48</v>
      </c>
      <c r="BS34" s="165" t="s">
        <v>3</v>
      </c>
      <c r="BT34" s="166">
        <v>17</v>
      </c>
      <c r="BU34" s="167">
        <v>2</v>
      </c>
      <c r="BV34" s="169">
        <v>19</v>
      </c>
      <c r="BW34" s="160"/>
      <c r="CA34" s="257" t="s">
        <v>60</v>
      </c>
      <c r="CB34" s="260" t="s">
        <v>48</v>
      </c>
      <c r="CC34" s="165" t="s">
        <v>3</v>
      </c>
      <c r="CD34" s="166">
        <v>589</v>
      </c>
      <c r="CE34" s="167">
        <v>16</v>
      </c>
      <c r="CF34" s="169">
        <v>605</v>
      </c>
      <c r="CG34" s="161"/>
      <c r="CH34" s="257" t="s">
        <v>60</v>
      </c>
      <c r="CI34" s="260" t="s">
        <v>48</v>
      </c>
      <c r="CJ34" s="165" t="s">
        <v>3</v>
      </c>
      <c r="CK34" s="166">
        <v>239</v>
      </c>
      <c r="CL34" s="167">
        <v>6</v>
      </c>
      <c r="CM34" s="169">
        <v>245</v>
      </c>
      <c r="CN34" s="161"/>
      <c r="CO34" s="257" t="s">
        <v>60</v>
      </c>
      <c r="CP34" s="260" t="s">
        <v>48</v>
      </c>
      <c r="CQ34" s="165" t="s">
        <v>3</v>
      </c>
      <c r="CR34" s="166">
        <v>24</v>
      </c>
      <c r="CS34" s="167">
        <v>2</v>
      </c>
      <c r="CT34" s="169">
        <v>26</v>
      </c>
      <c r="CU34" s="161"/>
    </row>
    <row r="35" spans="1:99" s="76" customFormat="1" x14ac:dyDescent="0.3">
      <c r="A35" s="91" t="s">
        <v>4</v>
      </c>
      <c r="B35" s="92">
        <v>8068</v>
      </c>
      <c r="C35" s="92">
        <v>12780</v>
      </c>
      <c r="D35" s="92">
        <v>9604</v>
      </c>
      <c r="E35" s="92">
        <v>9817</v>
      </c>
      <c r="F35" s="92">
        <v>9957</v>
      </c>
      <c r="G35" s="93">
        <v>10292</v>
      </c>
      <c r="H35" s="92">
        <v>556</v>
      </c>
      <c r="I35" s="92">
        <v>1699</v>
      </c>
      <c r="J35" s="92">
        <v>1397</v>
      </c>
      <c r="K35" s="92">
        <v>1446</v>
      </c>
      <c r="L35" s="92">
        <v>1404</v>
      </c>
      <c r="M35" s="93">
        <v>1498</v>
      </c>
      <c r="N35" s="92">
        <v>8624</v>
      </c>
      <c r="O35" s="92">
        <v>14479</v>
      </c>
      <c r="P35" s="92">
        <v>11001</v>
      </c>
      <c r="Q35" s="92">
        <v>11263</v>
      </c>
      <c r="R35" s="92">
        <v>11361</v>
      </c>
      <c r="S35" s="93">
        <v>11790</v>
      </c>
      <c r="BC35" s="258"/>
      <c r="BD35" s="253"/>
      <c r="BE35" s="154" t="s">
        <v>4</v>
      </c>
      <c r="BF35" s="155">
        <v>165</v>
      </c>
      <c r="BG35" s="156">
        <v>10</v>
      </c>
      <c r="BH35" s="157">
        <v>175</v>
      </c>
      <c r="BI35" s="143"/>
      <c r="BJ35" s="258"/>
      <c r="BK35" s="253"/>
      <c r="BL35" s="154" t="s">
        <v>4</v>
      </c>
      <c r="BM35" s="155">
        <v>80</v>
      </c>
      <c r="BN35" s="156">
        <v>7</v>
      </c>
      <c r="BO35" s="157">
        <v>87</v>
      </c>
      <c r="BP35" s="160"/>
      <c r="BQ35" s="258"/>
      <c r="BR35" s="253"/>
      <c r="BS35" s="154" t="s">
        <v>4</v>
      </c>
      <c r="BT35" s="155">
        <v>16</v>
      </c>
      <c r="BU35" s="156">
        <v>3</v>
      </c>
      <c r="BV35" s="157">
        <v>19</v>
      </c>
      <c r="BW35" s="160"/>
      <c r="CA35" s="258"/>
      <c r="CB35" s="253"/>
      <c r="CC35" s="154" t="s">
        <v>4</v>
      </c>
      <c r="CD35" s="155">
        <v>173</v>
      </c>
      <c r="CE35" s="156">
        <v>12</v>
      </c>
      <c r="CF35" s="157">
        <v>185</v>
      </c>
      <c r="CG35" s="161"/>
      <c r="CH35" s="258"/>
      <c r="CI35" s="253"/>
      <c r="CJ35" s="154" t="s">
        <v>4</v>
      </c>
      <c r="CK35" s="155">
        <v>91</v>
      </c>
      <c r="CL35" s="156">
        <v>10</v>
      </c>
      <c r="CM35" s="157">
        <v>101</v>
      </c>
      <c r="CN35" s="161"/>
      <c r="CO35" s="258"/>
      <c r="CP35" s="253"/>
      <c r="CQ35" s="154" t="s">
        <v>4</v>
      </c>
      <c r="CR35" s="155">
        <v>14</v>
      </c>
      <c r="CS35" s="156">
        <v>1</v>
      </c>
      <c r="CT35" s="157">
        <v>15</v>
      </c>
      <c r="CU35" s="161"/>
    </row>
    <row r="36" spans="1:99" s="76" customFormat="1" ht="25.2" x14ac:dyDescent="0.3">
      <c r="A36" s="91" t="s">
        <v>5</v>
      </c>
      <c r="B36" s="92">
        <v>4633</v>
      </c>
      <c r="C36" s="92">
        <v>8363</v>
      </c>
      <c r="D36" s="92">
        <v>6122</v>
      </c>
      <c r="E36" s="92">
        <v>6557</v>
      </c>
      <c r="F36" s="92">
        <v>6514</v>
      </c>
      <c r="G36" s="93">
        <v>7217</v>
      </c>
      <c r="H36" s="92">
        <v>319</v>
      </c>
      <c r="I36" s="92">
        <v>1302</v>
      </c>
      <c r="J36" s="92">
        <v>914</v>
      </c>
      <c r="K36" s="92">
        <v>1061</v>
      </c>
      <c r="L36" s="92">
        <v>1121</v>
      </c>
      <c r="M36" s="93">
        <v>1164</v>
      </c>
      <c r="N36" s="92">
        <v>4952</v>
      </c>
      <c r="O36" s="92">
        <v>9665</v>
      </c>
      <c r="P36" s="92">
        <v>7036</v>
      </c>
      <c r="Q36" s="92">
        <v>7618</v>
      </c>
      <c r="R36" s="92">
        <v>7635</v>
      </c>
      <c r="S36" s="93">
        <v>8381</v>
      </c>
      <c r="BC36" s="258"/>
      <c r="BD36" s="253"/>
      <c r="BE36" s="154" t="s">
        <v>5</v>
      </c>
      <c r="BF36" s="155">
        <v>116</v>
      </c>
      <c r="BG36" s="156">
        <v>11</v>
      </c>
      <c r="BH36" s="157">
        <v>127</v>
      </c>
      <c r="BI36" s="143"/>
      <c r="BJ36" s="258"/>
      <c r="BK36" s="253"/>
      <c r="BL36" s="154" t="s">
        <v>5</v>
      </c>
      <c r="BM36" s="155">
        <v>87</v>
      </c>
      <c r="BN36" s="156">
        <v>9</v>
      </c>
      <c r="BO36" s="157">
        <v>96</v>
      </c>
      <c r="BP36" s="160"/>
      <c r="BQ36" s="258"/>
      <c r="BR36" s="253"/>
      <c r="BS36" s="154" t="s">
        <v>5</v>
      </c>
      <c r="BT36" s="155">
        <v>13</v>
      </c>
      <c r="BU36" s="156">
        <v>6</v>
      </c>
      <c r="BV36" s="157">
        <v>19</v>
      </c>
      <c r="BW36" s="160"/>
      <c r="CA36" s="258"/>
      <c r="CB36" s="253"/>
      <c r="CC36" s="154" t="s">
        <v>5</v>
      </c>
      <c r="CD36" s="155">
        <v>107</v>
      </c>
      <c r="CE36" s="156">
        <v>4</v>
      </c>
      <c r="CF36" s="157">
        <v>111</v>
      </c>
      <c r="CG36" s="161"/>
      <c r="CH36" s="258"/>
      <c r="CI36" s="253"/>
      <c r="CJ36" s="154" t="s">
        <v>5</v>
      </c>
      <c r="CK36" s="155">
        <v>80</v>
      </c>
      <c r="CL36" s="156">
        <v>7</v>
      </c>
      <c r="CM36" s="157">
        <v>87</v>
      </c>
      <c r="CN36" s="161"/>
      <c r="CO36" s="258"/>
      <c r="CP36" s="253"/>
      <c r="CQ36" s="154" t="s">
        <v>5</v>
      </c>
      <c r="CR36" s="155">
        <v>6</v>
      </c>
      <c r="CS36" s="156">
        <v>0</v>
      </c>
      <c r="CT36" s="157">
        <v>6</v>
      </c>
      <c r="CU36" s="161"/>
    </row>
    <row r="37" spans="1:99" s="76" customFormat="1" ht="15" thickBot="1" x14ac:dyDescent="0.35">
      <c r="A37" s="112" t="s">
        <v>6</v>
      </c>
      <c r="B37" s="56">
        <v>26319</v>
      </c>
      <c r="C37" s="56">
        <v>39335</v>
      </c>
      <c r="D37" s="56">
        <v>30562</v>
      </c>
      <c r="E37" s="56">
        <v>32238</v>
      </c>
      <c r="F37" s="56">
        <v>32190</v>
      </c>
      <c r="G37" s="113">
        <v>33580</v>
      </c>
      <c r="H37" s="56">
        <v>2121</v>
      </c>
      <c r="I37" s="56">
        <v>6116</v>
      </c>
      <c r="J37" s="56">
        <v>5028</v>
      </c>
      <c r="K37" s="56">
        <v>5609</v>
      </c>
      <c r="L37" s="56">
        <v>5486</v>
      </c>
      <c r="M37" s="56">
        <v>5941</v>
      </c>
      <c r="N37" s="114">
        <v>28440</v>
      </c>
      <c r="O37" s="56">
        <v>45451</v>
      </c>
      <c r="P37" s="56">
        <v>35590</v>
      </c>
      <c r="Q37" s="56">
        <v>37847</v>
      </c>
      <c r="R37" s="56">
        <v>37676</v>
      </c>
      <c r="S37" s="113">
        <v>39521</v>
      </c>
      <c r="BC37" s="259"/>
      <c r="BD37" s="250" t="s">
        <v>43</v>
      </c>
      <c r="BE37" s="251"/>
      <c r="BF37" s="162">
        <v>872</v>
      </c>
      <c r="BG37" s="163">
        <v>39</v>
      </c>
      <c r="BH37" s="161">
        <v>911</v>
      </c>
      <c r="BI37" s="173"/>
      <c r="BJ37" s="259"/>
      <c r="BK37" s="250" t="s">
        <v>43</v>
      </c>
      <c r="BL37" s="251"/>
      <c r="BM37" s="162">
        <v>384</v>
      </c>
      <c r="BN37" s="163">
        <v>25</v>
      </c>
      <c r="BO37" s="161">
        <v>409</v>
      </c>
      <c r="BP37" s="160"/>
      <c r="BQ37" s="259"/>
      <c r="BR37" s="250" t="s">
        <v>43</v>
      </c>
      <c r="BS37" s="251"/>
      <c r="BT37" s="162">
        <v>46</v>
      </c>
      <c r="BU37" s="163">
        <v>11</v>
      </c>
      <c r="BV37" s="161">
        <v>57</v>
      </c>
      <c r="BW37" s="160"/>
      <c r="CA37" s="259"/>
      <c r="CB37" s="250" t="s">
        <v>43</v>
      </c>
      <c r="CC37" s="251"/>
      <c r="CD37" s="162">
        <v>869</v>
      </c>
      <c r="CE37" s="163">
        <v>32</v>
      </c>
      <c r="CF37" s="161">
        <v>901</v>
      </c>
      <c r="CG37" s="161"/>
      <c r="CH37" s="259"/>
      <c r="CI37" s="250" t="s">
        <v>43</v>
      </c>
      <c r="CJ37" s="251"/>
      <c r="CK37" s="162">
        <v>410</v>
      </c>
      <c r="CL37" s="163">
        <v>23</v>
      </c>
      <c r="CM37" s="161">
        <v>433</v>
      </c>
      <c r="CN37" s="161"/>
      <c r="CO37" s="259"/>
      <c r="CP37" s="250" t="s">
        <v>43</v>
      </c>
      <c r="CQ37" s="251"/>
      <c r="CR37" s="162">
        <v>44</v>
      </c>
      <c r="CS37" s="163">
        <v>3</v>
      </c>
      <c r="CT37" s="161">
        <v>47</v>
      </c>
      <c r="CU37" s="161"/>
    </row>
    <row r="38" spans="1:99" s="76" customFormat="1" ht="16.8" x14ac:dyDescent="0.3">
      <c r="A38" s="129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BC38" s="257" t="s">
        <v>61</v>
      </c>
      <c r="BD38" s="260" t="s">
        <v>48</v>
      </c>
      <c r="BE38" s="165" t="s">
        <v>3</v>
      </c>
      <c r="BF38" s="166">
        <v>264</v>
      </c>
      <c r="BG38" s="167">
        <v>64</v>
      </c>
      <c r="BH38" s="169">
        <v>328</v>
      </c>
      <c r="BI38" s="175"/>
      <c r="BJ38" s="257" t="s">
        <v>61</v>
      </c>
      <c r="BK38" s="260" t="s">
        <v>48</v>
      </c>
      <c r="BL38" s="165" t="s">
        <v>3</v>
      </c>
      <c r="BM38" s="166">
        <v>104</v>
      </c>
      <c r="BN38" s="167">
        <v>64</v>
      </c>
      <c r="BO38" s="169">
        <v>168</v>
      </c>
      <c r="BP38" s="160"/>
      <c r="BQ38" s="257" t="s">
        <v>61</v>
      </c>
      <c r="BR38" s="260" t="s">
        <v>48</v>
      </c>
      <c r="BS38" s="165" t="s">
        <v>3</v>
      </c>
      <c r="BT38" s="166">
        <v>13</v>
      </c>
      <c r="BU38" s="167">
        <v>12</v>
      </c>
      <c r="BV38" s="169">
        <v>25</v>
      </c>
      <c r="BW38" s="160"/>
      <c r="CA38" s="257" t="s">
        <v>61</v>
      </c>
      <c r="CB38" s="260" t="s">
        <v>48</v>
      </c>
      <c r="CC38" s="165" t="s">
        <v>3</v>
      </c>
      <c r="CD38" s="166">
        <v>255</v>
      </c>
      <c r="CE38" s="167">
        <v>51</v>
      </c>
      <c r="CF38" s="169">
        <v>306</v>
      </c>
      <c r="CG38" s="161"/>
      <c r="CH38" s="257" t="s">
        <v>61</v>
      </c>
      <c r="CI38" s="260" t="s">
        <v>48</v>
      </c>
      <c r="CJ38" s="165" t="s">
        <v>3</v>
      </c>
      <c r="CK38" s="166">
        <v>145</v>
      </c>
      <c r="CL38" s="167">
        <v>55</v>
      </c>
      <c r="CM38" s="169">
        <v>200</v>
      </c>
      <c r="CN38" s="161"/>
      <c r="CO38" s="257" t="s">
        <v>61</v>
      </c>
      <c r="CP38" s="260" t="s">
        <v>48</v>
      </c>
      <c r="CQ38" s="165" t="s">
        <v>3</v>
      </c>
      <c r="CR38" s="166">
        <v>21</v>
      </c>
      <c r="CS38" s="167">
        <v>13</v>
      </c>
      <c r="CT38" s="169">
        <v>34</v>
      </c>
      <c r="CU38" s="161"/>
    </row>
    <row r="39" spans="1:99" s="76" customFormat="1" ht="15" thickBot="1" x14ac:dyDescent="0.35">
      <c r="A39" s="159"/>
      <c r="BC39" s="258"/>
      <c r="BD39" s="253"/>
      <c r="BE39" s="154" t="s">
        <v>4</v>
      </c>
      <c r="BF39" s="155">
        <v>146</v>
      </c>
      <c r="BG39" s="156">
        <v>33</v>
      </c>
      <c r="BH39" s="157">
        <v>179</v>
      </c>
      <c r="BI39" s="143"/>
      <c r="BJ39" s="258"/>
      <c r="BK39" s="253"/>
      <c r="BL39" s="154" t="s">
        <v>4</v>
      </c>
      <c r="BM39" s="155">
        <v>78</v>
      </c>
      <c r="BN39" s="156">
        <v>47</v>
      </c>
      <c r="BO39" s="157">
        <v>125</v>
      </c>
      <c r="BP39" s="160"/>
      <c r="BQ39" s="258"/>
      <c r="BR39" s="253"/>
      <c r="BS39" s="154" t="s">
        <v>4</v>
      </c>
      <c r="BT39" s="155">
        <v>11</v>
      </c>
      <c r="BU39" s="156">
        <v>9</v>
      </c>
      <c r="BV39" s="157">
        <v>20</v>
      </c>
      <c r="BW39" s="160"/>
      <c r="CA39" s="258"/>
      <c r="CB39" s="253"/>
      <c r="CC39" s="154" t="s">
        <v>4</v>
      </c>
      <c r="CD39" s="155">
        <v>140</v>
      </c>
      <c r="CE39" s="156">
        <v>33</v>
      </c>
      <c r="CF39" s="157">
        <v>173</v>
      </c>
      <c r="CG39" s="161"/>
      <c r="CH39" s="258"/>
      <c r="CI39" s="253"/>
      <c r="CJ39" s="154" t="s">
        <v>4</v>
      </c>
      <c r="CK39" s="155">
        <v>67</v>
      </c>
      <c r="CL39" s="156">
        <v>34</v>
      </c>
      <c r="CM39" s="157">
        <v>101</v>
      </c>
      <c r="CN39" s="161"/>
      <c r="CO39" s="258"/>
      <c r="CP39" s="253"/>
      <c r="CQ39" s="154" t="s">
        <v>4</v>
      </c>
      <c r="CR39" s="155">
        <v>8</v>
      </c>
      <c r="CS39" s="156">
        <v>4</v>
      </c>
      <c r="CT39" s="157">
        <v>12</v>
      </c>
      <c r="CU39" s="161"/>
    </row>
    <row r="40" spans="1:99" s="76" customFormat="1" ht="15" customHeight="1" thickBot="1" x14ac:dyDescent="0.35">
      <c r="A40" s="219" t="s">
        <v>11</v>
      </c>
      <c r="B40" s="221" t="s">
        <v>0</v>
      </c>
      <c r="C40" s="222"/>
      <c r="D40" s="222"/>
      <c r="E40" s="222"/>
      <c r="F40" s="222"/>
      <c r="G40" s="223"/>
      <c r="H40" s="221" t="s">
        <v>1</v>
      </c>
      <c r="I40" s="222"/>
      <c r="J40" s="222"/>
      <c r="K40" s="222"/>
      <c r="L40" s="222"/>
      <c r="M40" s="223"/>
      <c r="N40" s="221" t="s">
        <v>2</v>
      </c>
      <c r="O40" s="222"/>
      <c r="P40" s="222"/>
      <c r="Q40" s="222"/>
      <c r="R40" s="222"/>
      <c r="S40" s="223"/>
      <c r="BC40" s="258"/>
      <c r="BD40" s="253"/>
      <c r="BE40" s="154" t="s">
        <v>5</v>
      </c>
      <c r="BF40" s="155">
        <v>63</v>
      </c>
      <c r="BG40" s="156">
        <v>42</v>
      </c>
      <c r="BH40" s="157">
        <v>105</v>
      </c>
      <c r="BI40" s="143"/>
      <c r="BJ40" s="258"/>
      <c r="BK40" s="253"/>
      <c r="BL40" s="154" t="s">
        <v>5</v>
      </c>
      <c r="BM40" s="155">
        <v>51</v>
      </c>
      <c r="BN40" s="156">
        <v>36</v>
      </c>
      <c r="BO40" s="157">
        <v>87</v>
      </c>
      <c r="BP40" s="160"/>
      <c r="BQ40" s="258"/>
      <c r="BR40" s="253"/>
      <c r="BS40" s="154" t="s">
        <v>5</v>
      </c>
      <c r="BT40" s="155">
        <v>4</v>
      </c>
      <c r="BU40" s="156">
        <v>11</v>
      </c>
      <c r="BV40" s="157">
        <v>15</v>
      </c>
      <c r="BW40" s="160"/>
      <c r="CA40" s="258"/>
      <c r="CB40" s="253"/>
      <c r="CC40" s="154" t="s">
        <v>5</v>
      </c>
      <c r="CD40" s="155">
        <v>73</v>
      </c>
      <c r="CE40" s="156">
        <v>41</v>
      </c>
      <c r="CF40" s="157">
        <v>114</v>
      </c>
      <c r="CG40" s="161"/>
      <c r="CH40" s="258"/>
      <c r="CI40" s="253"/>
      <c r="CJ40" s="154" t="s">
        <v>5</v>
      </c>
      <c r="CK40" s="155">
        <v>48</v>
      </c>
      <c r="CL40" s="156">
        <v>42</v>
      </c>
      <c r="CM40" s="157">
        <v>90</v>
      </c>
      <c r="CN40" s="161"/>
      <c r="CO40" s="258"/>
      <c r="CP40" s="253"/>
      <c r="CQ40" s="154" t="s">
        <v>5</v>
      </c>
      <c r="CR40" s="155">
        <v>9</v>
      </c>
      <c r="CS40" s="156">
        <v>8</v>
      </c>
      <c r="CT40" s="157">
        <v>17</v>
      </c>
      <c r="CU40" s="161"/>
    </row>
    <row r="41" spans="1:99" s="76" customFormat="1" ht="15" thickBot="1" x14ac:dyDescent="0.35">
      <c r="A41" s="220"/>
      <c r="B41" s="83">
        <v>2001</v>
      </c>
      <c r="C41" s="84">
        <v>2010</v>
      </c>
      <c r="D41" s="84">
        <v>2014</v>
      </c>
      <c r="E41" s="84">
        <v>2015</v>
      </c>
      <c r="F41" s="84">
        <v>2016</v>
      </c>
      <c r="G41" s="84">
        <v>2017</v>
      </c>
      <c r="H41" s="83">
        <v>2001</v>
      </c>
      <c r="I41" s="84">
        <v>2010</v>
      </c>
      <c r="J41" s="84">
        <v>2014</v>
      </c>
      <c r="K41" s="84">
        <v>2015</v>
      </c>
      <c r="L41" s="84">
        <v>2016</v>
      </c>
      <c r="M41" s="84">
        <v>2017</v>
      </c>
      <c r="N41" s="83">
        <v>2001</v>
      </c>
      <c r="O41" s="84">
        <v>2010</v>
      </c>
      <c r="P41" s="84">
        <v>2014</v>
      </c>
      <c r="Q41" s="84">
        <v>2015</v>
      </c>
      <c r="R41" s="84">
        <v>2016</v>
      </c>
      <c r="S41" s="85">
        <v>2017</v>
      </c>
      <c r="BC41" s="259"/>
      <c r="BD41" s="250" t="s">
        <v>43</v>
      </c>
      <c r="BE41" s="251"/>
      <c r="BF41" s="162">
        <v>473</v>
      </c>
      <c r="BG41" s="163">
        <v>139</v>
      </c>
      <c r="BH41" s="161">
        <v>612</v>
      </c>
      <c r="BI41" s="173"/>
      <c r="BJ41" s="259"/>
      <c r="BK41" s="250" t="s">
        <v>43</v>
      </c>
      <c r="BL41" s="251"/>
      <c r="BM41" s="162">
        <v>233</v>
      </c>
      <c r="BN41" s="163">
        <v>147</v>
      </c>
      <c r="BO41" s="161">
        <v>380</v>
      </c>
      <c r="BP41" s="160"/>
      <c r="BQ41" s="259"/>
      <c r="BR41" s="250" t="s">
        <v>43</v>
      </c>
      <c r="BS41" s="251"/>
      <c r="BT41" s="162">
        <v>28</v>
      </c>
      <c r="BU41" s="163">
        <v>32</v>
      </c>
      <c r="BV41" s="161">
        <v>60</v>
      </c>
      <c r="BW41" s="160"/>
      <c r="CA41" s="259"/>
      <c r="CB41" s="250" t="s">
        <v>43</v>
      </c>
      <c r="CC41" s="251"/>
      <c r="CD41" s="162">
        <v>468</v>
      </c>
      <c r="CE41" s="163">
        <v>125</v>
      </c>
      <c r="CF41" s="161">
        <v>593</v>
      </c>
      <c r="CG41" s="161"/>
      <c r="CH41" s="259"/>
      <c r="CI41" s="250" t="s">
        <v>43</v>
      </c>
      <c r="CJ41" s="251"/>
      <c r="CK41" s="162">
        <v>260</v>
      </c>
      <c r="CL41" s="163">
        <v>131</v>
      </c>
      <c r="CM41" s="161">
        <v>391</v>
      </c>
      <c r="CN41" s="161"/>
      <c r="CO41" s="259"/>
      <c r="CP41" s="250" t="s">
        <v>43</v>
      </c>
      <c r="CQ41" s="251"/>
      <c r="CR41" s="162">
        <v>38</v>
      </c>
      <c r="CS41" s="163">
        <v>25</v>
      </c>
      <c r="CT41" s="161">
        <v>63</v>
      </c>
      <c r="CU41" s="161"/>
    </row>
    <row r="42" spans="1:99" s="76" customFormat="1" ht="16.8" x14ac:dyDescent="0.3">
      <c r="A42" s="91" t="s">
        <v>3</v>
      </c>
      <c r="B42" s="92">
        <v>4109</v>
      </c>
      <c r="C42" s="92">
        <v>1594</v>
      </c>
      <c r="D42" s="92">
        <v>1553</v>
      </c>
      <c r="E42" s="92">
        <f>AT1+AT13+AT25</f>
        <v>854</v>
      </c>
      <c r="F42" s="92">
        <f>BF82+BM82+BT80</f>
        <v>1610</v>
      </c>
      <c r="G42" s="93">
        <f>CD82+CK82+CR81</f>
        <v>1727</v>
      </c>
      <c r="H42" s="92">
        <v>1675</v>
      </c>
      <c r="I42" s="92">
        <v>473</v>
      </c>
      <c r="J42" s="92">
        <v>458</v>
      </c>
      <c r="K42" s="92">
        <f>AT5+AT17+AT29</f>
        <v>211</v>
      </c>
      <c r="L42" s="92">
        <f>BG82+BN82+BU80</f>
        <v>463</v>
      </c>
      <c r="M42" s="93">
        <f>CE82+CL82+CS81</f>
        <v>480</v>
      </c>
      <c r="N42" s="92">
        <v>5784</v>
      </c>
      <c r="O42" s="92">
        <v>2067</v>
      </c>
      <c r="P42" s="92">
        <v>2011</v>
      </c>
      <c r="Q42" s="92">
        <f t="shared" ref="Q42:S44" si="25">E42+K42</f>
        <v>1065</v>
      </c>
      <c r="R42" s="92">
        <f t="shared" si="25"/>
        <v>2073</v>
      </c>
      <c r="S42" s="93">
        <f>G42+M42</f>
        <v>2207</v>
      </c>
      <c r="BC42" s="257" t="s">
        <v>62</v>
      </c>
      <c r="BD42" s="260" t="s">
        <v>48</v>
      </c>
      <c r="BE42" s="165" t="s">
        <v>3</v>
      </c>
      <c r="BF42" s="166">
        <v>78</v>
      </c>
      <c r="BG42" s="168"/>
      <c r="BH42" s="169">
        <v>78</v>
      </c>
      <c r="BI42" s="175"/>
      <c r="BJ42" s="257" t="s">
        <v>62</v>
      </c>
      <c r="BK42" s="260" t="s">
        <v>48</v>
      </c>
      <c r="BL42" s="165" t="s">
        <v>3</v>
      </c>
      <c r="BM42" s="166">
        <v>55</v>
      </c>
      <c r="BN42" s="168"/>
      <c r="BO42" s="169">
        <v>55</v>
      </c>
      <c r="BP42" s="160"/>
      <c r="BQ42" s="257" t="s">
        <v>62</v>
      </c>
      <c r="BR42" s="260" t="s">
        <v>48</v>
      </c>
      <c r="BS42" s="165" t="s">
        <v>3</v>
      </c>
      <c r="BT42" s="166">
        <v>6</v>
      </c>
      <c r="BU42" s="168"/>
      <c r="BV42" s="169">
        <v>6</v>
      </c>
      <c r="BW42" s="160"/>
      <c r="CA42" s="257" t="s">
        <v>62</v>
      </c>
      <c r="CB42" s="260" t="s">
        <v>48</v>
      </c>
      <c r="CC42" s="165" t="s">
        <v>3</v>
      </c>
      <c r="CD42" s="166">
        <v>78</v>
      </c>
      <c r="CE42" s="168"/>
      <c r="CF42" s="169">
        <v>78</v>
      </c>
      <c r="CG42" s="161"/>
      <c r="CH42" s="257" t="s">
        <v>62</v>
      </c>
      <c r="CI42" s="260" t="s">
        <v>48</v>
      </c>
      <c r="CJ42" s="165" t="s">
        <v>3</v>
      </c>
      <c r="CK42" s="166">
        <v>48</v>
      </c>
      <c r="CL42" s="168"/>
      <c r="CM42" s="169">
        <v>48</v>
      </c>
      <c r="CN42" s="161"/>
      <c r="CO42" s="257" t="s">
        <v>62</v>
      </c>
      <c r="CP42" s="260" t="s">
        <v>48</v>
      </c>
      <c r="CQ42" s="165" t="s">
        <v>3</v>
      </c>
      <c r="CR42" s="166">
        <v>4</v>
      </c>
      <c r="CS42" s="168"/>
      <c r="CT42" s="169">
        <v>4</v>
      </c>
      <c r="CU42" s="161"/>
    </row>
    <row r="43" spans="1:99" s="76" customFormat="1" ht="25.2" x14ac:dyDescent="0.3">
      <c r="A43" s="91" t="s">
        <v>4</v>
      </c>
      <c r="B43" s="92">
        <v>1814</v>
      </c>
      <c r="C43" s="92">
        <v>1295</v>
      </c>
      <c r="D43" s="92">
        <v>1053</v>
      </c>
      <c r="E43" s="92">
        <f t="shared" ref="E43:E44" si="26">AT2+AT14+AT26</f>
        <v>608</v>
      </c>
      <c r="F43" s="92">
        <f t="shared" ref="F43:F44" si="27">BF83+BM83+BT81</f>
        <v>1077</v>
      </c>
      <c r="G43" s="93">
        <f t="shared" ref="G43:G44" si="28">CD83+CK83+CR82</f>
        <v>1138</v>
      </c>
      <c r="H43" s="92">
        <v>837</v>
      </c>
      <c r="I43" s="92">
        <v>247</v>
      </c>
      <c r="J43" s="92">
        <v>189</v>
      </c>
      <c r="K43" s="92">
        <f t="shared" ref="K43:K44" si="29">AT6+AT18+AT30</f>
        <v>103</v>
      </c>
      <c r="L43" s="92">
        <f t="shared" ref="L43:L44" si="30">BG83+BN83+BU81</f>
        <v>184</v>
      </c>
      <c r="M43" s="93">
        <f t="shared" ref="M43:M44" si="31">CE83+CL83+CS82</f>
        <v>215</v>
      </c>
      <c r="N43" s="92">
        <v>2651</v>
      </c>
      <c r="O43" s="92">
        <v>1542</v>
      </c>
      <c r="P43" s="92">
        <v>1242</v>
      </c>
      <c r="Q43" s="92">
        <f t="shared" si="25"/>
        <v>711</v>
      </c>
      <c r="R43" s="92">
        <f t="shared" si="25"/>
        <v>1261</v>
      </c>
      <c r="S43" s="93">
        <f t="shared" si="25"/>
        <v>1353</v>
      </c>
      <c r="BC43" s="258"/>
      <c r="BD43" s="253"/>
      <c r="BE43" s="154" t="s">
        <v>4</v>
      </c>
      <c r="BF43" s="155">
        <v>23</v>
      </c>
      <c r="BG43" s="171"/>
      <c r="BH43" s="157">
        <v>23</v>
      </c>
      <c r="BI43" s="143"/>
      <c r="BJ43" s="258"/>
      <c r="BK43" s="253"/>
      <c r="BL43" s="154" t="s">
        <v>4</v>
      </c>
      <c r="BM43" s="155">
        <v>10</v>
      </c>
      <c r="BN43" s="171"/>
      <c r="BO43" s="157">
        <v>10</v>
      </c>
      <c r="BP43" s="160"/>
      <c r="BQ43" s="258"/>
      <c r="BR43" s="253"/>
      <c r="BS43" s="154" t="s">
        <v>5</v>
      </c>
      <c r="BT43" s="155">
        <v>1</v>
      </c>
      <c r="BU43" s="171"/>
      <c r="BV43" s="157">
        <v>1</v>
      </c>
      <c r="BW43" s="160"/>
      <c r="CA43" s="258"/>
      <c r="CB43" s="253"/>
      <c r="CC43" s="154" t="s">
        <v>4</v>
      </c>
      <c r="CD43" s="155">
        <v>17</v>
      </c>
      <c r="CE43" s="171"/>
      <c r="CF43" s="157">
        <v>17</v>
      </c>
      <c r="CG43" s="161"/>
      <c r="CH43" s="258"/>
      <c r="CI43" s="253"/>
      <c r="CJ43" s="154" t="s">
        <v>4</v>
      </c>
      <c r="CK43" s="155">
        <v>7</v>
      </c>
      <c r="CL43" s="171"/>
      <c r="CM43" s="157">
        <v>7</v>
      </c>
      <c r="CN43" s="161"/>
      <c r="CO43" s="258"/>
      <c r="CP43" s="253"/>
      <c r="CQ43" s="154" t="s">
        <v>5</v>
      </c>
      <c r="CR43" s="155">
        <v>1</v>
      </c>
      <c r="CS43" s="171"/>
      <c r="CT43" s="157">
        <v>1</v>
      </c>
      <c r="CU43" s="161"/>
    </row>
    <row r="44" spans="1:99" s="76" customFormat="1" ht="25.2" x14ac:dyDescent="0.3">
      <c r="A44" s="91" t="s">
        <v>5</v>
      </c>
      <c r="B44" s="92">
        <v>1800</v>
      </c>
      <c r="C44" s="92">
        <v>1742</v>
      </c>
      <c r="D44" s="92">
        <v>1429</v>
      </c>
      <c r="E44" s="92">
        <f t="shared" si="26"/>
        <v>840</v>
      </c>
      <c r="F44" s="92">
        <f t="shared" si="27"/>
        <v>1499</v>
      </c>
      <c r="G44" s="93">
        <f t="shared" si="28"/>
        <v>1545</v>
      </c>
      <c r="H44" s="92">
        <v>661</v>
      </c>
      <c r="I44" s="92">
        <v>280</v>
      </c>
      <c r="J44" s="92">
        <v>261</v>
      </c>
      <c r="K44" s="92">
        <f t="shared" si="29"/>
        <v>114</v>
      </c>
      <c r="L44" s="92">
        <f t="shared" si="30"/>
        <v>284</v>
      </c>
      <c r="M44" s="93">
        <f t="shared" si="31"/>
        <v>266</v>
      </c>
      <c r="N44" s="92">
        <v>2461</v>
      </c>
      <c r="O44" s="92">
        <v>2022</v>
      </c>
      <c r="P44" s="92">
        <v>1690</v>
      </c>
      <c r="Q44" s="92">
        <f t="shared" si="25"/>
        <v>954</v>
      </c>
      <c r="R44" s="92">
        <f t="shared" si="25"/>
        <v>1783</v>
      </c>
      <c r="S44" s="93">
        <f t="shared" si="25"/>
        <v>1811</v>
      </c>
      <c r="BC44" s="258"/>
      <c r="BD44" s="253"/>
      <c r="BE44" s="154" t="s">
        <v>5</v>
      </c>
      <c r="BF44" s="155">
        <v>7</v>
      </c>
      <c r="BG44" s="171"/>
      <c r="BH44" s="157">
        <v>7</v>
      </c>
      <c r="BI44" s="143"/>
      <c r="BJ44" s="258"/>
      <c r="BK44" s="253"/>
      <c r="BL44" s="154" t="s">
        <v>5</v>
      </c>
      <c r="BM44" s="155">
        <v>1</v>
      </c>
      <c r="BN44" s="171"/>
      <c r="BO44" s="157">
        <v>1</v>
      </c>
      <c r="BP44" s="160"/>
      <c r="BQ44" s="259"/>
      <c r="BR44" s="250" t="s">
        <v>43</v>
      </c>
      <c r="BS44" s="251"/>
      <c r="BT44" s="162">
        <v>7</v>
      </c>
      <c r="BU44" s="176"/>
      <c r="BV44" s="161">
        <v>7</v>
      </c>
      <c r="BW44" s="160"/>
      <c r="CA44" s="258"/>
      <c r="CB44" s="253"/>
      <c r="CC44" s="154" t="s">
        <v>5</v>
      </c>
      <c r="CD44" s="155">
        <v>5</v>
      </c>
      <c r="CE44" s="171"/>
      <c r="CF44" s="157">
        <v>5</v>
      </c>
      <c r="CG44" s="161"/>
      <c r="CH44" s="258"/>
      <c r="CI44" s="253"/>
      <c r="CJ44" s="154" t="s">
        <v>5</v>
      </c>
      <c r="CK44" s="155">
        <v>8</v>
      </c>
      <c r="CL44" s="171"/>
      <c r="CM44" s="157">
        <v>8</v>
      </c>
      <c r="CN44" s="161"/>
      <c r="CO44" s="259"/>
      <c r="CP44" s="250" t="s">
        <v>43</v>
      </c>
      <c r="CQ44" s="251"/>
      <c r="CR44" s="162">
        <v>5</v>
      </c>
      <c r="CS44" s="176"/>
      <c r="CT44" s="161">
        <v>5</v>
      </c>
      <c r="CU44" s="161"/>
    </row>
    <row r="45" spans="1:99" s="76" customFormat="1" ht="17.399999999999999" thickBot="1" x14ac:dyDescent="0.35">
      <c r="A45" s="112" t="s">
        <v>6</v>
      </c>
      <c r="B45" s="56">
        <f t="shared" ref="B45:F45" si="32">SUM(B42:B44)</f>
        <v>7723</v>
      </c>
      <c r="C45" s="56">
        <f t="shared" si="32"/>
        <v>4631</v>
      </c>
      <c r="D45" s="56">
        <f t="shared" si="32"/>
        <v>4035</v>
      </c>
      <c r="E45" s="56">
        <f t="shared" si="32"/>
        <v>2302</v>
      </c>
      <c r="F45" s="56">
        <f t="shared" si="32"/>
        <v>4186</v>
      </c>
      <c r="G45" s="113">
        <f>SUM(G42:G44)</f>
        <v>4410</v>
      </c>
      <c r="H45" s="56">
        <f t="shared" ref="H45:L45" si="33">SUM(H42:H44)</f>
        <v>3173</v>
      </c>
      <c r="I45" s="56">
        <f t="shared" si="33"/>
        <v>1000</v>
      </c>
      <c r="J45" s="56">
        <f t="shared" si="33"/>
        <v>908</v>
      </c>
      <c r="K45" s="56">
        <f t="shared" si="33"/>
        <v>428</v>
      </c>
      <c r="L45" s="56">
        <f t="shared" si="33"/>
        <v>931</v>
      </c>
      <c r="M45" s="56">
        <f>SUM(M42:M44)</f>
        <v>961</v>
      </c>
      <c r="N45" s="114">
        <f t="shared" ref="N45:R45" si="34">SUM(N42:N44)</f>
        <v>10896</v>
      </c>
      <c r="O45" s="56">
        <f t="shared" si="34"/>
        <v>5631</v>
      </c>
      <c r="P45" s="56">
        <f t="shared" si="34"/>
        <v>4943</v>
      </c>
      <c r="Q45" s="56">
        <f t="shared" si="34"/>
        <v>2730</v>
      </c>
      <c r="R45" s="56">
        <f t="shared" si="34"/>
        <v>5117</v>
      </c>
      <c r="S45" s="113">
        <f>SUM(S42:S44)</f>
        <v>5371</v>
      </c>
      <c r="BC45" s="259"/>
      <c r="BD45" s="250" t="s">
        <v>43</v>
      </c>
      <c r="BE45" s="251"/>
      <c r="BF45" s="162">
        <v>108</v>
      </c>
      <c r="BG45" s="176"/>
      <c r="BH45" s="161">
        <v>108</v>
      </c>
      <c r="BI45" s="173"/>
      <c r="BJ45" s="259"/>
      <c r="BK45" s="250" t="s">
        <v>43</v>
      </c>
      <c r="BL45" s="251"/>
      <c r="BM45" s="162">
        <v>66</v>
      </c>
      <c r="BN45" s="176"/>
      <c r="BO45" s="161">
        <v>66</v>
      </c>
      <c r="BP45" s="160"/>
      <c r="BQ45" s="257" t="s">
        <v>63</v>
      </c>
      <c r="BR45" s="260" t="s">
        <v>48</v>
      </c>
      <c r="BS45" s="165" t="s">
        <v>3</v>
      </c>
      <c r="BT45" s="166">
        <v>345</v>
      </c>
      <c r="BU45" s="167">
        <v>405</v>
      </c>
      <c r="BV45" s="169">
        <v>750</v>
      </c>
      <c r="BW45" s="160"/>
      <c r="CA45" s="259"/>
      <c r="CB45" s="250" t="s">
        <v>43</v>
      </c>
      <c r="CC45" s="251"/>
      <c r="CD45" s="162">
        <v>100</v>
      </c>
      <c r="CE45" s="176"/>
      <c r="CF45" s="161">
        <v>100</v>
      </c>
      <c r="CG45" s="161"/>
      <c r="CH45" s="259"/>
      <c r="CI45" s="250" t="s">
        <v>43</v>
      </c>
      <c r="CJ45" s="251"/>
      <c r="CK45" s="162">
        <v>63</v>
      </c>
      <c r="CL45" s="176"/>
      <c r="CM45" s="161">
        <v>63</v>
      </c>
      <c r="CN45" s="161"/>
      <c r="CO45" s="257" t="s">
        <v>63</v>
      </c>
      <c r="CP45" s="260" t="s">
        <v>48</v>
      </c>
      <c r="CQ45" s="165" t="s">
        <v>3</v>
      </c>
      <c r="CR45" s="166">
        <v>349</v>
      </c>
      <c r="CS45" s="167">
        <v>410</v>
      </c>
      <c r="CT45" s="169">
        <v>759</v>
      </c>
      <c r="CU45" s="161"/>
    </row>
    <row r="46" spans="1:99" s="76" customFormat="1" ht="16.8" x14ac:dyDescent="0.3">
      <c r="A46" s="129"/>
      <c r="B46" s="122"/>
      <c r="C46" s="122"/>
      <c r="D46" s="122"/>
      <c r="E46" s="122"/>
      <c r="F46" s="122"/>
      <c r="G46" s="122"/>
      <c r="H46" s="122"/>
      <c r="I46" s="122"/>
      <c r="J46" s="131"/>
      <c r="K46" s="131"/>
      <c r="L46" s="131"/>
      <c r="M46" s="131"/>
      <c r="N46" s="122"/>
      <c r="O46" s="122"/>
      <c r="P46" s="122"/>
      <c r="Q46" s="122"/>
      <c r="BC46" s="257" t="s">
        <v>63</v>
      </c>
      <c r="BD46" s="260" t="s">
        <v>48</v>
      </c>
      <c r="BE46" s="165" t="s">
        <v>3</v>
      </c>
      <c r="BF46" s="166">
        <v>3541</v>
      </c>
      <c r="BG46" s="167">
        <v>1755</v>
      </c>
      <c r="BH46" s="169">
        <v>5296</v>
      </c>
      <c r="BI46" s="175"/>
      <c r="BJ46" s="257" t="s">
        <v>63</v>
      </c>
      <c r="BK46" s="260" t="s">
        <v>48</v>
      </c>
      <c r="BL46" s="165" t="s">
        <v>3</v>
      </c>
      <c r="BM46" s="166">
        <v>1929</v>
      </c>
      <c r="BN46" s="167">
        <v>1334</v>
      </c>
      <c r="BO46" s="169">
        <v>3263</v>
      </c>
      <c r="BP46" s="160"/>
      <c r="BQ46" s="258"/>
      <c r="BR46" s="253"/>
      <c r="BS46" s="154" t="s">
        <v>4</v>
      </c>
      <c r="BT46" s="155">
        <v>174</v>
      </c>
      <c r="BU46" s="156">
        <v>143</v>
      </c>
      <c r="BV46" s="157">
        <v>317</v>
      </c>
      <c r="BW46" s="160"/>
      <c r="CA46" s="257" t="s">
        <v>63</v>
      </c>
      <c r="CB46" s="260" t="s">
        <v>48</v>
      </c>
      <c r="CC46" s="165" t="s">
        <v>3</v>
      </c>
      <c r="CD46" s="166">
        <v>3467</v>
      </c>
      <c r="CE46" s="167">
        <v>1856</v>
      </c>
      <c r="CF46" s="169">
        <v>5323</v>
      </c>
      <c r="CG46" s="161"/>
      <c r="CH46" s="257" t="s">
        <v>63</v>
      </c>
      <c r="CI46" s="260" t="s">
        <v>48</v>
      </c>
      <c r="CJ46" s="165" t="s">
        <v>3</v>
      </c>
      <c r="CK46" s="166">
        <v>1916</v>
      </c>
      <c r="CL46" s="167">
        <v>1365</v>
      </c>
      <c r="CM46" s="169">
        <v>3281</v>
      </c>
      <c r="CN46" s="161"/>
      <c r="CO46" s="258"/>
      <c r="CP46" s="253"/>
      <c r="CQ46" s="154" t="s">
        <v>4</v>
      </c>
      <c r="CR46" s="155">
        <v>164</v>
      </c>
      <c r="CS46" s="156">
        <v>162</v>
      </c>
      <c r="CT46" s="157">
        <v>326</v>
      </c>
      <c r="CU46" s="161"/>
    </row>
    <row r="47" spans="1:99" s="76" customFormat="1" ht="25.8" thickBot="1" x14ac:dyDescent="0.35">
      <c r="A47" s="159"/>
      <c r="BC47" s="258"/>
      <c r="BD47" s="253"/>
      <c r="BE47" s="154" t="s">
        <v>4</v>
      </c>
      <c r="BF47" s="155">
        <v>1513</v>
      </c>
      <c r="BG47" s="156">
        <v>778</v>
      </c>
      <c r="BH47" s="157">
        <v>2291</v>
      </c>
      <c r="BI47" s="143"/>
      <c r="BJ47" s="258"/>
      <c r="BK47" s="253"/>
      <c r="BL47" s="154" t="s">
        <v>4</v>
      </c>
      <c r="BM47" s="155">
        <v>795</v>
      </c>
      <c r="BN47" s="156">
        <v>541</v>
      </c>
      <c r="BO47" s="157">
        <v>1336</v>
      </c>
      <c r="BP47" s="160"/>
      <c r="BQ47" s="258"/>
      <c r="BR47" s="253"/>
      <c r="BS47" s="154" t="s">
        <v>5</v>
      </c>
      <c r="BT47" s="155">
        <v>73</v>
      </c>
      <c r="BU47" s="156">
        <v>107</v>
      </c>
      <c r="BV47" s="157">
        <v>180</v>
      </c>
      <c r="BW47" s="160"/>
      <c r="CA47" s="258"/>
      <c r="CB47" s="253"/>
      <c r="CC47" s="154" t="s">
        <v>4</v>
      </c>
      <c r="CD47" s="155">
        <v>1494</v>
      </c>
      <c r="CE47" s="156">
        <v>765</v>
      </c>
      <c r="CF47" s="157">
        <v>2259</v>
      </c>
      <c r="CG47" s="161"/>
      <c r="CH47" s="258"/>
      <c r="CI47" s="253"/>
      <c r="CJ47" s="154" t="s">
        <v>4</v>
      </c>
      <c r="CK47" s="155">
        <v>798</v>
      </c>
      <c r="CL47" s="156">
        <v>546</v>
      </c>
      <c r="CM47" s="157">
        <v>1344</v>
      </c>
      <c r="CN47" s="161"/>
      <c r="CO47" s="258"/>
      <c r="CP47" s="253"/>
      <c r="CQ47" s="154" t="s">
        <v>5</v>
      </c>
      <c r="CR47" s="155">
        <v>86</v>
      </c>
      <c r="CS47" s="156">
        <v>118</v>
      </c>
      <c r="CT47" s="157">
        <v>204</v>
      </c>
      <c r="CU47" s="161"/>
    </row>
    <row r="48" spans="1:99" s="76" customFormat="1" ht="25.8" thickBot="1" x14ac:dyDescent="0.35">
      <c r="A48" s="219" t="s">
        <v>12</v>
      </c>
      <c r="B48" s="221" t="s">
        <v>0</v>
      </c>
      <c r="C48" s="222"/>
      <c r="D48" s="222"/>
      <c r="E48" s="222"/>
      <c r="F48" s="222"/>
      <c r="G48" s="223"/>
      <c r="H48" s="221" t="s">
        <v>1</v>
      </c>
      <c r="I48" s="222"/>
      <c r="J48" s="222"/>
      <c r="K48" s="222"/>
      <c r="L48" s="222"/>
      <c r="M48" s="223"/>
      <c r="N48" s="221" t="s">
        <v>2</v>
      </c>
      <c r="O48" s="222"/>
      <c r="P48" s="222"/>
      <c r="Q48" s="222"/>
      <c r="R48" s="222"/>
      <c r="S48" s="223"/>
      <c r="BC48" s="258"/>
      <c r="BD48" s="253"/>
      <c r="BE48" s="154" t="s">
        <v>5</v>
      </c>
      <c r="BF48" s="155">
        <v>932</v>
      </c>
      <c r="BG48" s="156">
        <v>830</v>
      </c>
      <c r="BH48" s="157">
        <v>1762</v>
      </c>
      <c r="BI48" s="143"/>
      <c r="BJ48" s="258"/>
      <c r="BK48" s="253"/>
      <c r="BL48" s="154" t="s">
        <v>5</v>
      </c>
      <c r="BM48" s="155">
        <v>550</v>
      </c>
      <c r="BN48" s="156">
        <v>658</v>
      </c>
      <c r="BO48" s="157">
        <v>1208</v>
      </c>
      <c r="BP48" s="160"/>
      <c r="BQ48" s="259"/>
      <c r="BR48" s="250" t="s">
        <v>43</v>
      </c>
      <c r="BS48" s="251"/>
      <c r="BT48" s="162">
        <v>592</v>
      </c>
      <c r="BU48" s="163">
        <v>655</v>
      </c>
      <c r="BV48" s="161">
        <v>1247</v>
      </c>
      <c r="BW48" s="160"/>
      <c r="CA48" s="258"/>
      <c r="CB48" s="253"/>
      <c r="CC48" s="154" t="s">
        <v>5</v>
      </c>
      <c r="CD48" s="155">
        <v>943</v>
      </c>
      <c r="CE48" s="156">
        <v>734</v>
      </c>
      <c r="CF48" s="157">
        <v>1677</v>
      </c>
      <c r="CG48" s="161"/>
      <c r="CH48" s="258"/>
      <c r="CI48" s="253"/>
      <c r="CJ48" s="154" t="s">
        <v>5</v>
      </c>
      <c r="CK48" s="155">
        <v>574</v>
      </c>
      <c r="CL48" s="156">
        <v>620</v>
      </c>
      <c r="CM48" s="157">
        <v>1194</v>
      </c>
      <c r="CN48" s="161"/>
      <c r="CO48" s="259"/>
      <c r="CP48" s="250" t="s">
        <v>43</v>
      </c>
      <c r="CQ48" s="251"/>
      <c r="CR48" s="162">
        <v>599</v>
      </c>
      <c r="CS48" s="163">
        <v>690</v>
      </c>
      <c r="CT48" s="161">
        <v>1289</v>
      </c>
      <c r="CU48" s="161"/>
    </row>
    <row r="49" spans="1:99" s="76" customFormat="1" ht="17.399999999999999" thickBot="1" x14ac:dyDescent="0.35">
      <c r="A49" s="220"/>
      <c r="B49" s="83">
        <v>2001</v>
      </c>
      <c r="C49" s="84">
        <v>2010</v>
      </c>
      <c r="D49" s="84">
        <v>2014</v>
      </c>
      <c r="E49" s="84">
        <v>2015</v>
      </c>
      <c r="F49" s="84">
        <v>2016</v>
      </c>
      <c r="G49" s="84">
        <v>2017</v>
      </c>
      <c r="H49" s="83">
        <v>2001</v>
      </c>
      <c r="I49" s="84">
        <v>2010</v>
      </c>
      <c r="J49" s="84">
        <v>2014</v>
      </c>
      <c r="K49" s="84">
        <v>2015</v>
      </c>
      <c r="L49" s="84">
        <v>2016</v>
      </c>
      <c r="M49" s="84">
        <v>2017</v>
      </c>
      <c r="N49" s="83">
        <v>2001</v>
      </c>
      <c r="O49" s="84">
        <v>2010</v>
      </c>
      <c r="P49" s="84">
        <v>2014</v>
      </c>
      <c r="Q49" s="84">
        <v>2015</v>
      </c>
      <c r="R49" s="84">
        <v>2016</v>
      </c>
      <c r="S49" s="85">
        <v>2017</v>
      </c>
      <c r="BC49" s="259"/>
      <c r="BD49" s="250" t="s">
        <v>43</v>
      </c>
      <c r="BE49" s="251"/>
      <c r="BF49" s="162">
        <v>5986</v>
      </c>
      <c r="BG49" s="163">
        <v>3363</v>
      </c>
      <c r="BH49" s="161">
        <v>9349</v>
      </c>
      <c r="BI49" s="173"/>
      <c r="BJ49" s="259"/>
      <c r="BK49" s="250" t="s">
        <v>43</v>
      </c>
      <c r="BL49" s="251"/>
      <c r="BM49" s="162">
        <v>3274</v>
      </c>
      <c r="BN49" s="163">
        <v>2533</v>
      </c>
      <c r="BO49" s="161">
        <v>5807</v>
      </c>
      <c r="BP49" s="160"/>
      <c r="BQ49" s="257" t="s">
        <v>64</v>
      </c>
      <c r="BR49" s="260" t="s">
        <v>48</v>
      </c>
      <c r="BS49" s="165" t="s">
        <v>3</v>
      </c>
      <c r="BT49" s="166">
        <v>5</v>
      </c>
      <c r="BU49" s="167">
        <v>12</v>
      </c>
      <c r="BV49" s="169">
        <v>17</v>
      </c>
      <c r="BW49" s="160"/>
      <c r="CA49" s="259"/>
      <c r="CB49" s="250" t="s">
        <v>43</v>
      </c>
      <c r="CC49" s="251"/>
      <c r="CD49" s="162">
        <v>5904</v>
      </c>
      <c r="CE49" s="163">
        <v>3355</v>
      </c>
      <c r="CF49" s="161">
        <v>9259</v>
      </c>
      <c r="CG49" s="161"/>
      <c r="CH49" s="259"/>
      <c r="CI49" s="250" t="s">
        <v>43</v>
      </c>
      <c r="CJ49" s="251"/>
      <c r="CK49" s="162">
        <v>3288</v>
      </c>
      <c r="CL49" s="163">
        <v>2531</v>
      </c>
      <c r="CM49" s="161">
        <v>5819</v>
      </c>
      <c r="CN49" s="161"/>
      <c r="CO49" s="257" t="s">
        <v>64</v>
      </c>
      <c r="CP49" s="260" t="s">
        <v>48</v>
      </c>
      <c r="CQ49" s="165" t="s">
        <v>3</v>
      </c>
      <c r="CR49" s="166">
        <v>6</v>
      </c>
      <c r="CS49" s="167">
        <v>12</v>
      </c>
      <c r="CT49" s="169">
        <v>18</v>
      </c>
      <c r="CU49" s="161"/>
    </row>
    <row r="50" spans="1:99" s="76" customFormat="1" ht="16.8" x14ac:dyDescent="0.3">
      <c r="A50" s="91" t="s">
        <v>3</v>
      </c>
      <c r="B50" s="92">
        <v>62494</v>
      </c>
      <c r="C50" s="92">
        <v>49897</v>
      </c>
      <c r="D50" s="92">
        <v>43916</v>
      </c>
      <c r="E50" s="92">
        <v>43691</v>
      </c>
      <c r="F50" s="92">
        <v>43053</v>
      </c>
      <c r="G50" s="93">
        <v>43006</v>
      </c>
      <c r="H50" s="92">
        <v>6500</v>
      </c>
      <c r="I50" s="92">
        <v>6015</v>
      </c>
      <c r="J50" s="92">
        <v>5543</v>
      </c>
      <c r="K50" s="92">
        <v>6131</v>
      </c>
      <c r="L50" s="92">
        <v>5785</v>
      </c>
      <c r="M50" s="93">
        <v>6173</v>
      </c>
      <c r="N50" s="92">
        <v>68994</v>
      </c>
      <c r="O50" s="92">
        <v>55912</v>
      </c>
      <c r="P50" s="92">
        <v>49459</v>
      </c>
      <c r="Q50" s="92">
        <v>49822</v>
      </c>
      <c r="R50" s="92">
        <v>48838</v>
      </c>
      <c r="S50" s="93">
        <v>49179</v>
      </c>
      <c r="BC50" s="257" t="s">
        <v>64</v>
      </c>
      <c r="BD50" s="260" t="s">
        <v>48</v>
      </c>
      <c r="BE50" s="165" t="s">
        <v>3</v>
      </c>
      <c r="BF50" s="166">
        <v>41</v>
      </c>
      <c r="BG50" s="167">
        <v>61</v>
      </c>
      <c r="BH50" s="169">
        <v>102</v>
      </c>
      <c r="BI50" s="175"/>
      <c r="BJ50" s="257" t="s">
        <v>64</v>
      </c>
      <c r="BK50" s="260" t="s">
        <v>48</v>
      </c>
      <c r="BL50" s="165" t="s">
        <v>3</v>
      </c>
      <c r="BM50" s="166">
        <v>30</v>
      </c>
      <c r="BN50" s="167">
        <v>54</v>
      </c>
      <c r="BO50" s="169">
        <v>84</v>
      </c>
      <c r="BP50" s="160"/>
      <c r="BQ50" s="258"/>
      <c r="BR50" s="253"/>
      <c r="BS50" s="154" t="s">
        <v>4</v>
      </c>
      <c r="BT50" s="155">
        <v>1</v>
      </c>
      <c r="BU50" s="156">
        <v>4</v>
      </c>
      <c r="BV50" s="157">
        <v>5</v>
      </c>
      <c r="BW50" s="160"/>
      <c r="CA50" s="257" t="s">
        <v>64</v>
      </c>
      <c r="CB50" s="260" t="s">
        <v>48</v>
      </c>
      <c r="CC50" s="165" t="s">
        <v>3</v>
      </c>
      <c r="CD50" s="166">
        <v>43</v>
      </c>
      <c r="CE50" s="167">
        <v>56</v>
      </c>
      <c r="CF50" s="169">
        <v>99</v>
      </c>
      <c r="CG50" s="161"/>
      <c r="CH50" s="257" t="s">
        <v>64</v>
      </c>
      <c r="CI50" s="260" t="s">
        <v>48</v>
      </c>
      <c r="CJ50" s="165" t="s">
        <v>3</v>
      </c>
      <c r="CK50" s="166">
        <v>27</v>
      </c>
      <c r="CL50" s="167">
        <v>52</v>
      </c>
      <c r="CM50" s="169">
        <v>79</v>
      </c>
      <c r="CN50" s="161"/>
      <c r="CO50" s="258"/>
      <c r="CP50" s="253"/>
      <c r="CQ50" s="154" t="s">
        <v>4</v>
      </c>
      <c r="CR50" s="155">
        <v>2</v>
      </c>
      <c r="CS50" s="156">
        <v>1</v>
      </c>
      <c r="CT50" s="157">
        <v>3</v>
      </c>
      <c r="CU50" s="161"/>
    </row>
    <row r="51" spans="1:99" s="76" customFormat="1" ht="25.2" x14ac:dyDescent="0.3">
      <c r="A51" s="91" t="s">
        <v>4</v>
      </c>
      <c r="B51" s="92">
        <v>33742</v>
      </c>
      <c r="C51" s="92">
        <v>27504</v>
      </c>
      <c r="D51" s="92">
        <v>21959</v>
      </c>
      <c r="E51" s="92">
        <v>21519</v>
      </c>
      <c r="F51" s="92">
        <v>21630</v>
      </c>
      <c r="G51" s="93">
        <v>21881</v>
      </c>
      <c r="H51" s="92">
        <v>2762</v>
      </c>
      <c r="I51" s="92">
        <v>2967</v>
      </c>
      <c r="J51" s="92">
        <v>2564</v>
      </c>
      <c r="K51" s="92">
        <v>2569</v>
      </c>
      <c r="L51" s="92">
        <v>2526</v>
      </c>
      <c r="M51" s="93">
        <v>2651</v>
      </c>
      <c r="N51" s="92">
        <v>36504</v>
      </c>
      <c r="O51" s="92">
        <v>30471</v>
      </c>
      <c r="P51" s="92">
        <v>24523</v>
      </c>
      <c r="Q51" s="92">
        <v>24088</v>
      </c>
      <c r="R51" s="92">
        <v>24156</v>
      </c>
      <c r="S51" s="93">
        <v>24532</v>
      </c>
      <c r="BC51" s="258"/>
      <c r="BD51" s="253"/>
      <c r="BE51" s="154" t="s">
        <v>4</v>
      </c>
      <c r="BF51" s="155">
        <v>15</v>
      </c>
      <c r="BG51" s="156">
        <v>23</v>
      </c>
      <c r="BH51" s="157">
        <v>38</v>
      </c>
      <c r="BI51" s="143"/>
      <c r="BJ51" s="258"/>
      <c r="BK51" s="253"/>
      <c r="BL51" s="154" t="s">
        <v>4</v>
      </c>
      <c r="BM51" s="155">
        <v>6</v>
      </c>
      <c r="BN51" s="156">
        <v>20</v>
      </c>
      <c r="BO51" s="157">
        <v>26</v>
      </c>
      <c r="BP51" s="160"/>
      <c r="BQ51" s="258"/>
      <c r="BR51" s="253"/>
      <c r="BS51" s="154" t="s">
        <v>5</v>
      </c>
      <c r="BT51" s="155">
        <v>0</v>
      </c>
      <c r="BU51" s="156">
        <v>3</v>
      </c>
      <c r="BV51" s="157">
        <v>3</v>
      </c>
      <c r="BW51" s="160"/>
      <c r="CA51" s="258"/>
      <c r="CB51" s="253"/>
      <c r="CC51" s="154" t="s">
        <v>4</v>
      </c>
      <c r="CD51" s="155">
        <v>14</v>
      </c>
      <c r="CE51" s="156">
        <v>12</v>
      </c>
      <c r="CF51" s="157">
        <v>26</v>
      </c>
      <c r="CG51" s="161"/>
      <c r="CH51" s="258"/>
      <c r="CI51" s="253"/>
      <c r="CJ51" s="154" t="s">
        <v>4</v>
      </c>
      <c r="CK51" s="155">
        <v>7</v>
      </c>
      <c r="CL51" s="156">
        <v>14</v>
      </c>
      <c r="CM51" s="157">
        <v>21</v>
      </c>
      <c r="CN51" s="161"/>
      <c r="CO51" s="258"/>
      <c r="CP51" s="253"/>
      <c r="CQ51" s="154" t="s">
        <v>5</v>
      </c>
      <c r="CR51" s="155">
        <v>1</v>
      </c>
      <c r="CS51" s="156">
        <v>4</v>
      </c>
      <c r="CT51" s="157">
        <v>5</v>
      </c>
      <c r="CU51" s="161"/>
    </row>
    <row r="52" spans="1:99" s="76" customFormat="1" ht="25.2" x14ac:dyDescent="0.3">
      <c r="A52" s="91" t="s">
        <v>5</v>
      </c>
      <c r="B52" s="92">
        <v>22313</v>
      </c>
      <c r="C52" s="92">
        <v>20446</v>
      </c>
      <c r="D52" s="92">
        <v>16126</v>
      </c>
      <c r="E52" s="92">
        <v>16079</v>
      </c>
      <c r="F52" s="92">
        <v>15902</v>
      </c>
      <c r="G52" s="93">
        <v>16913</v>
      </c>
      <c r="H52" s="92">
        <v>2122</v>
      </c>
      <c r="I52" s="92">
        <v>2422</v>
      </c>
      <c r="J52" s="92">
        <v>1846</v>
      </c>
      <c r="K52" s="92">
        <v>1905</v>
      </c>
      <c r="L52" s="92">
        <v>2032</v>
      </c>
      <c r="M52" s="93">
        <v>2095</v>
      </c>
      <c r="N52" s="92">
        <v>24435</v>
      </c>
      <c r="O52" s="92">
        <v>22868</v>
      </c>
      <c r="P52" s="92">
        <v>17972</v>
      </c>
      <c r="Q52" s="92">
        <v>17984</v>
      </c>
      <c r="R52" s="92">
        <v>17934</v>
      </c>
      <c r="S52" s="93">
        <v>19008</v>
      </c>
      <c r="BC52" s="258"/>
      <c r="BD52" s="253"/>
      <c r="BE52" s="154" t="s">
        <v>5</v>
      </c>
      <c r="BF52" s="155">
        <v>23</v>
      </c>
      <c r="BG52" s="156">
        <v>28</v>
      </c>
      <c r="BH52" s="157">
        <v>51</v>
      </c>
      <c r="BI52" s="143"/>
      <c r="BJ52" s="258"/>
      <c r="BK52" s="253"/>
      <c r="BL52" s="154" t="s">
        <v>5</v>
      </c>
      <c r="BM52" s="155">
        <v>8</v>
      </c>
      <c r="BN52" s="156">
        <v>14</v>
      </c>
      <c r="BO52" s="157">
        <v>22</v>
      </c>
      <c r="BP52" s="160"/>
      <c r="BQ52" s="259"/>
      <c r="BR52" s="250" t="s">
        <v>43</v>
      </c>
      <c r="BS52" s="251"/>
      <c r="BT52" s="162">
        <v>6</v>
      </c>
      <c r="BU52" s="163">
        <v>19</v>
      </c>
      <c r="BV52" s="161">
        <v>25</v>
      </c>
      <c r="BW52" s="160"/>
      <c r="CA52" s="258"/>
      <c r="CB52" s="253"/>
      <c r="CC52" s="154" t="s">
        <v>5</v>
      </c>
      <c r="CD52" s="155">
        <v>5</v>
      </c>
      <c r="CE52" s="156">
        <v>24</v>
      </c>
      <c r="CF52" s="157">
        <v>29</v>
      </c>
      <c r="CG52" s="161"/>
      <c r="CH52" s="258"/>
      <c r="CI52" s="253"/>
      <c r="CJ52" s="154" t="s">
        <v>5</v>
      </c>
      <c r="CK52" s="155">
        <v>6</v>
      </c>
      <c r="CL52" s="156">
        <v>16</v>
      </c>
      <c r="CM52" s="157">
        <v>22</v>
      </c>
      <c r="CN52" s="161"/>
      <c r="CO52" s="259"/>
      <c r="CP52" s="250" t="s">
        <v>43</v>
      </c>
      <c r="CQ52" s="251"/>
      <c r="CR52" s="162">
        <v>9</v>
      </c>
      <c r="CS52" s="163">
        <v>17</v>
      </c>
      <c r="CT52" s="161">
        <v>26</v>
      </c>
      <c r="CU52" s="161"/>
    </row>
    <row r="53" spans="1:99" s="76" customFormat="1" ht="17.399999999999999" thickBot="1" x14ac:dyDescent="0.35">
      <c r="A53" s="112" t="s">
        <v>6</v>
      </c>
      <c r="B53" s="56">
        <v>118549</v>
      </c>
      <c r="C53" s="56">
        <v>97847</v>
      </c>
      <c r="D53" s="56">
        <v>82001</v>
      </c>
      <c r="E53" s="56">
        <v>81289</v>
      </c>
      <c r="F53" s="56">
        <v>80585</v>
      </c>
      <c r="G53" s="56">
        <v>81800</v>
      </c>
      <c r="H53" s="114">
        <v>11384</v>
      </c>
      <c r="I53" s="56">
        <v>11404</v>
      </c>
      <c r="J53" s="56">
        <v>9953</v>
      </c>
      <c r="K53" s="56">
        <v>10605</v>
      </c>
      <c r="L53" s="56">
        <v>10343</v>
      </c>
      <c r="M53" s="56">
        <v>10919</v>
      </c>
      <c r="N53" s="114">
        <v>129933</v>
      </c>
      <c r="O53" s="56">
        <v>109251</v>
      </c>
      <c r="P53" s="56">
        <v>91954</v>
      </c>
      <c r="Q53" s="56">
        <v>91894</v>
      </c>
      <c r="R53" s="56">
        <v>90928</v>
      </c>
      <c r="S53" s="113">
        <v>92719</v>
      </c>
      <c r="BC53" s="259"/>
      <c r="BD53" s="250" t="s">
        <v>43</v>
      </c>
      <c r="BE53" s="251"/>
      <c r="BF53" s="162">
        <v>79</v>
      </c>
      <c r="BG53" s="163">
        <v>112</v>
      </c>
      <c r="BH53" s="161">
        <v>191</v>
      </c>
      <c r="BI53" s="173"/>
      <c r="BJ53" s="259"/>
      <c r="BK53" s="250" t="s">
        <v>43</v>
      </c>
      <c r="BL53" s="251"/>
      <c r="BM53" s="162">
        <v>44</v>
      </c>
      <c r="BN53" s="163">
        <v>88</v>
      </c>
      <c r="BO53" s="161">
        <v>132</v>
      </c>
      <c r="BP53" s="160"/>
      <c r="BQ53" s="257" t="s">
        <v>65</v>
      </c>
      <c r="BR53" s="260" t="s">
        <v>48</v>
      </c>
      <c r="BS53" s="165" t="s">
        <v>3</v>
      </c>
      <c r="BT53" s="166">
        <v>20</v>
      </c>
      <c r="BU53" s="167">
        <v>73</v>
      </c>
      <c r="BV53" s="169">
        <v>93</v>
      </c>
      <c r="BW53" s="160"/>
      <c r="CA53" s="259"/>
      <c r="CB53" s="250" t="s">
        <v>43</v>
      </c>
      <c r="CC53" s="251"/>
      <c r="CD53" s="162">
        <v>62</v>
      </c>
      <c r="CE53" s="163">
        <v>92</v>
      </c>
      <c r="CF53" s="161">
        <v>154</v>
      </c>
      <c r="CG53" s="161"/>
      <c r="CH53" s="259"/>
      <c r="CI53" s="250" t="s">
        <v>43</v>
      </c>
      <c r="CJ53" s="251"/>
      <c r="CK53" s="162">
        <v>40</v>
      </c>
      <c r="CL53" s="163">
        <v>82</v>
      </c>
      <c r="CM53" s="161">
        <v>122</v>
      </c>
      <c r="CN53" s="161"/>
      <c r="CO53" s="257" t="s">
        <v>65</v>
      </c>
      <c r="CP53" s="260" t="s">
        <v>48</v>
      </c>
      <c r="CQ53" s="165" t="s">
        <v>3</v>
      </c>
      <c r="CR53" s="166">
        <v>16</v>
      </c>
      <c r="CS53" s="167">
        <v>67</v>
      </c>
      <c r="CT53" s="169">
        <v>83</v>
      </c>
      <c r="CU53" s="161"/>
    </row>
    <row r="54" spans="1:99" s="76" customFormat="1" ht="16.8" x14ac:dyDescent="0.3">
      <c r="A54" s="123"/>
      <c r="BC54" s="257" t="s">
        <v>65</v>
      </c>
      <c r="BD54" s="260" t="s">
        <v>48</v>
      </c>
      <c r="BE54" s="165" t="s">
        <v>3</v>
      </c>
      <c r="BF54" s="166">
        <v>143</v>
      </c>
      <c r="BG54" s="167">
        <v>301</v>
      </c>
      <c r="BH54" s="169">
        <v>444</v>
      </c>
      <c r="BI54" s="175"/>
      <c r="BJ54" s="257" t="s">
        <v>65</v>
      </c>
      <c r="BK54" s="260" t="s">
        <v>48</v>
      </c>
      <c r="BL54" s="165" t="s">
        <v>3</v>
      </c>
      <c r="BM54" s="166">
        <v>106</v>
      </c>
      <c r="BN54" s="167">
        <v>290</v>
      </c>
      <c r="BO54" s="169">
        <v>396</v>
      </c>
      <c r="BP54" s="160"/>
      <c r="BQ54" s="258"/>
      <c r="BR54" s="253"/>
      <c r="BS54" s="154" t="s">
        <v>4</v>
      </c>
      <c r="BT54" s="155">
        <v>3</v>
      </c>
      <c r="BU54" s="156">
        <v>26</v>
      </c>
      <c r="BV54" s="157">
        <v>29</v>
      </c>
      <c r="BW54" s="160"/>
      <c r="CA54" s="257" t="s">
        <v>65</v>
      </c>
      <c r="CB54" s="260" t="s">
        <v>48</v>
      </c>
      <c r="CC54" s="165" t="s">
        <v>3</v>
      </c>
      <c r="CD54" s="166">
        <v>156</v>
      </c>
      <c r="CE54" s="167">
        <v>307</v>
      </c>
      <c r="CF54" s="169">
        <v>463</v>
      </c>
      <c r="CG54" s="161"/>
      <c r="CH54" s="257" t="s">
        <v>65</v>
      </c>
      <c r="CI54" s="260" t="s">
        <v>48</v>
      </c>
      <c r="CJ54" s="165" t="s">
        <v>3</v>
      </c>
      <c r="CK54" s="166">
        <v>104</v>
      </c>
      <c r="CL54" s="167">
        <v>297</v>
      </c>
      <c r="CM54" s="169">
        <v>401</v>
      </c>
      <c r="CN54" s="161"/>
      <c r="CO54" s="258"/>
      <c r="CP54" s="253"/>
      <c r="CQ54" s="154" t="s">
        <v>4</v>
      </c>
      <c r="CR54" s="155">
        <v>3</v>
      </c>
      <c r="CS54" s="156">
        <v>24</v>
      </c>
      <c r="CT54" s="157">
        <v>27</v>
      </c>
      <c r="CU54" s="161"/>
    </row>
    <row r="55" spans="1:99" s="76" customFormat="1" ht="25.8" thickBot="1" x14ac:dyDescent="0.35">
      <c r="A55" s="80" t="s">
        <v>86</v>
      </c>
      <c r="BC55" s="258"/>
      <c r="BD55" s="253"/>
      <c r="BE55" s="154" t="s">
        <v>4</v>
      </c>
      <c r="BF55" s="155">
        <v>42</v>
      </c>
      <c r="BG55" s="156">
        <v>99</v>
      </c>
      <c r="BH55" s="157">
        <v>141</v>
      </c>
      <c r="BI55" s="143"/>
      <c r="BJ55" s="258"/>
      <c r="BK55" s="253"/>
      <c r="BL55" s="154" t="s">
        <v>4</v>
      </c>
      <c r="BM55" s="155">
        <v>31</v>
      </c>
      <c r="BN55" s="156">
        <v>103</v>
      </c>
      <c r="BO55" s="157">
        <v>134</v>
      </c>
      <c r="BP55" s="160"/>
      <c r="BQ55" s="258"/>
      <c r="BR55" s="253"/>
      <c r="BS55" s="154" t="s">
        <v>5</v>
      </c>
      <c r="BT55" s="155">
        <v>3</v>
      </c>
      <c r="BU55" s="156">
        <v>18</v>
      </c>
      <c r="BV55" s="157">
        <v>21</v>
      </c>
      <c r="BW55" s="160"/>
      <c r="CA55" s="258"/>
      <c r="CB55" s="253"/>
      <c r="CC55" s="154" t="s">
        <v>4</v>
      </c>
      <c r="CD55" s="155">
        <v>44</v>
      </c>
      <c r="CE55" s="156">
        <v>101</v>
      </c>
      <c r="CF55" s="157">
        <v>145</v>
      </c>
      <c r="CG55" s="161"/>
      <c r="CH55" s="258"/>
      <c r="CI55" s="253"/>
      <c r="CJ55" s="154" t="s">
        <v>4</v>
      </c>
      <c r="CK55" s="155">
        <v>35</v>
      </c>
      <c r="CL55" s="156">
        <v>86</v>
      </c>
      <c r="CM55" s="157">
        <v>121</v>
      </c>
      <c r="CN55" s="161"/>
      <c r="CO55" s="258"/>
      <c r="CP55" s="253"/>
      <c r="CQ55" s="154" t="s">
        <v>5</v>
      </c>
      <c r="CR55" s="155">
        <v>2</v>
      </c>
      <c r="CS55" s="156">
        <v>17</v>
      </c>
      <c r="CT55" s="157">
        <v>19</v>
      </c>
      <c r="CU55" s="161"/>
    </row>
    <row r="56" spans="1:99" s="76" customFormat="1" ht="25.8" thickBot="1" x14ac:dyDescent="0.35">
      <c r="A56" s="219" t="s">
        <v>87</v>
      </c>
      <c r="B56" s="221" t="s">
        <v>0</v>
      </c>
      <c r="C56" s="222"/>
      <c r="D56" s="222"/>
      <c r="E56" s="222"/>
      <c r="F56" s="222"/>
      <c r="G56" s="223"/>
      <c r="H56" s="221" t="s">
        <v>1</v>
      </c>
      <c r="I56" s="222"/>
      <c r="J56" s="222"/>
      <c r="K56" s="222"/>
      <c r="L56" s="222"/>
      <c r="M56" s="223"/>
      <c r="N56" s="221" t="s">
        <v>2</v>
      </c>
      <c r="O56" s="222"/>
      <c r="P56" s="222"/>
      <c r="Q56" s="222"/>
      <c r="R56" s="222"/>
      <c r="S56" s="223"/>
      <c r="BC56" s="258"/>
      <c r="BD56" s="253"/>
      <c r="BE56" s="154" t="s">
        <v>5</v>
      </c>
      <c r="BF56" s="155">
        <v>36</v>
      </c>
      <c r="BG56" s="156">
        <v>75</v>
      </c>
      <c r="BH56" s="157">
        <v>111</v>
      </c>
      <c r="BI56" s="143"/>
      <c r="BJ56" s="258"/>
      <c r="BK56" s="253"/>
      <c r="BL56" s="154" t="s">
        <v>5</v>
      </c>
      <c r="BM56" s="155">
        <v>23</v>
      </c>
      <c r="BN56" s="156">
        <v>90</v>
      </c>
      <c r="BO56" s="157">
        <v>113</v>
      </c>
      <c r="BP56" s="160"/>
      <c r="BQ56" s="259"/>
      <c r="BR56" s="250" t="s">
        <v>43</v>
      </c>
      <c r="BS56" s="251"/>
      <c r="BT56" s="162">
        <v>26</v>
      </c>
      <c r="BU56" s="163">
        <v>117</v>
      </c>
      <c r="BV56" s="161">
        <v>143</v>
      </c>
      <c r="BW56" s="160"/>
      <c r="CA56" s="258"/>
      <c r="CB56" s="253"/>
      <c r="CC56" s="154" t="s">
        <v>5</v>
      </c>
      <c r="CD56" s="155">
        <v>41</v>
      </c>
      <c r="CE56" s="156">
        <v>78</v>
      </c>
      <c r="CF56" s="157">
        <v>119</v>
      </c>
      <c r="CG56" s="161"/>
      <c r="CH56" s="258"/>
      <c r="CI56" s="253"/>
      <c r="CJ56" s="154" t="s">
        <v>5</v>
      </c>
      <c r="CK56" s="155">
        <v>33</v>
      </c>
      <c r="CL56" s="156">
        <v>76</v>
      </c>
      <c r="CM56" s="157">
        <v>109</v>
      </c>
      <c r="CN56" s="161"/>
      <c r="CO56" s="259"/>
      <c r="CP56" s="250" t="s">
        <v>43</v>
      </c>
      <c r="CQ56" s="251"/>
      <c r="CR56" s="162">
        <v>21</v>
      </c>
      <c r="CS56" s="163">
        <v>108</v>
      </c>
      <c r="CT56" s="161">
        <v>129</v>
      </c>
      <c r="CU56" s="161"/>
    </row>
    <row r="57" spans="1:99" s="76" customFormat="1" ht="17.399999999999999" thickBot="1" x14ac:dyDescent="0.35">
      <c r="A57" s="220"/>
      <c r="B57" s="83">
        <v>2001</v>
      </c>
      <c r="C57" s="84">
        <v>2010</v>
      </c>
      <c r="D57" s="84">
        <v>2014</v>
      </c>
      <c r="E57" s="84">
        <v>2015</v>
      </c>
      <c r="F57" s="84">
        <v>2016</v>
      </c>
      <c r="G57" s="84">
        <v>2017</v>
      </c>
      <c r="H57" s="83">
        <v>2001</v>
      </c>
      <c r="I57" s="84">
        <v>2010</v>
      </c>
      <c r="J57" s="84">
        <v>2014</v>
      </c>
      <c r="K57" s="84">
        <v>2015</v>
      </c>
      <c r="L57" s="84">
        <v>2016</v>
      </c>
      <c r="M57" s="84">
        <v>2017</v>
      </c>
      <c r="N57" s="83">
        <v>2001</v>
      </c>
      <c r="O57" s="84">
        <v>2010</v>
      </c>
      <c r="P57" s="84">
        <v>2014</v>
      </c>
      <c r="Q57" s="84">
        <v>2015</v>
      </c>
      <c r="R57" s="84">
        <v>2016</v>
      </c>
      <c r="S57" s="85">
        <v>2017</v>
      </c>
      <c r="BC57" s="259"/>
      <c r="BD57" s="250" t="s">
        <v>43</v>
      </c>
      <c r="BE57" s="251"/>
      <c r="BF57" s="162">
        <v>221</v>
      </c>
      <c r="BG57" s="163">
        <v>475</v>
      </c>
      <c r="BH57" s="161">
        <v>696</v>
      </c>
      <c r="BI57" s="173"/>
      <c r="BJ57" s="259"/>
      <c r="BK57" s="250" t="s">
        <v>43</v>
      </c>
      <c r="BL57" s="251"/>
      <c r="BM57" s="162">
        <v>160</v>
      </c>
      <c r="BN57" s="163">
        <v>483</v>
      </c>
      <c r="BO57" s="161">
        <v>643</v>
      </c>
      <c r="BP57" s="160"/>
      <c r="BQ57" s="257" t="s">
        <v>66</v>
      </c>
      <c r="BR57" s="260" t="s">
        <v>48</v>
      </c>
      <c r="BS57" s="165" t="s">
        <v>3</v>
      </c>
      <c r="BT57" s="166">
        <v>18</v>
      </c>
      <c r="BU57" s="167">
        <v>28</v>
      </c>
      <c r="BV57" s="169">
        <v>46</v>
      </c>
      <c r="BW57" s="160"/>
      <c r="CA57" s="259"/>
      <c r="CB57" s="250" t="s">
        <v>43</v>
      </c>
      <c r="CC57" s="251"/>
      <c r="CD57" s="162">
        <v>241</v>
      </c>
      <c r="CE57" s="163">
        <v>486</v>
      </c>
      <c r="CF57" s="161">
        <v>727</v>
      </c>
      <c r="CG57" s="161"/>
      <c r="CH57" s="259"/>
      <c r="CI57" s="250" t="s">
        <v>43</v>
      </c>
      <c r="CJ57" s="251"/>
      <c r="CK57" s="162">
        <v>172</v>
      </c>
      <c r="CL57" s="163">
        <v>459</v>
      </c>
      <c r="CM57" s="161">
        <v>631</v>
      </c>
      <c r="CN57" s="161"/>
      <c r="CO57" s="257" t="s">
        <v>66</v>
      </c>
      <c r="CP57" s="260" t="s">
        <v>48</v>
      </c>
      <c r="CQ57" s="165" t="s">
        <v>3</v>
      </c>
      <c r="CR57" s="166">
        <v>24</v>
      </c>
      <c r="CS57" s="167">
        <v>19</v>
      </c>
      <c r="CT57" s="169">
        <v>43</v>
      </c>
      <c r="CU57" s="161"/>
    </row>
    <row r="58" spans="1:99" s="76" customFormat="1" ht="16.8" x14ac:dyDescent="0.3">
      <c r="A58" s="91" t="s">
        <v>3</v>
      </c>
      <c r="B58" s="124">
        <v>54.122867461283207</v>
      </c>
      <c r="C58" s="124">
        <v>49.97339372339372</v>
      </c>
      <c r="D58" s="124">
        <v>51.738798485007266</v>
      </c>
      <c r="E58" s="124">
        <v>51.940486137194632</v>
      </c>
      <c r="F58" s="124">
        <v>51.714248667119222</v>
      </c>
      <c r="G58" s="125">
        <v>51.378572906845719</v>
      </c>
      <c r="H58" s="124">
        <v>52.246335915721787</v>
      </c>
      <c r="I58" s="124">
        <v>47.811447811447813</v>
      </c>
      <c r="J58" s="124">
        <v>50.450118573434942</v>
      </c>
      <c r="K58" s="124">
        <v>51.467719250487733</v>
      </c>
      <c r="L58" s="124">
        <v>50.255124876913435</v>
      </c>
      <c r="M58" s="125">
        <v>51.64373088685015</v>
      </c>
      <c r="N58" s="124">
        <v>53.70581527936146</v>
      </c>
      <c r="O58" s="124">
        <v>49.451870214134466</v>
      </c>
      <c r="P58" s="124">
        <v>51.422632194361441</v>
      </c>
      <c r="Q58" s="124">
        <v>51.821082967130558</v>
      </c>
      <c r="R58" s="124">
        <v>51.343356599598387</v>
      </c>
      <c r="S58" s="125">
        <v>51.445982176033112</v>
      </c>
      <c r="BC58" s="257" t="s">
        <v>66</v>
      </c>
      <c r="BD58" s="260" t="s">
        <v>48</v>
      </c>
      <c r="BE58" s="165" t="s">
        <v>3</v>
      </c>
      <c r="BF58" s="166">
        <v>200</v>
      </c>
      <c r="BG58" s="167">
        <v>139</v>
      </c>
      <c r="BH58" s="169">
        <v>339</v>
      </c>
      <c r="BI58" s="175"/>
      <c r="BJ58" s="257" t="s">
        <v>66</v>
      </c>
      <c r="BK58" s="260" t="s">
        <v>48</v>
      </c>
      <c r="BL58" s="165" t="s">
        <v>3</v>
      </c>
      <c r="BM58" s="166">
        <v>160</v>
      </c>
      <c r="BN58" s="167">
        <v>104</v>
      </c>
      <c r="BO58" s="169">
        <v>264</v>
      </c>
      <c r="BP58" s="160"/>
      <c r="BQ58" s="258"/>
      <c r="BR58" s="253"/>
      <c r="BS58" s="154" t="s">
        <v>4</v>
      </c>
      <c r="BT58" s="155">
        <v>10</v>
      </c>
      <c r="BU58" s="156">
        <v>7</v>
      </c>
      <c r="BV58" s="157">
        <v>17</v>
      </c>
      <c r="BW58" s="160"/>
      <c r="CA58" s="257" t="s">
        <v>66</v>
      </c>
      <c r="CB58" s="260" t="s">
        <v>48</v>
      </c>
      <c r="CC58" s="165" t="s">
        <v>3</v>
      </c>
      <c r="CD58" s="166">
        <v>248</v>
      </c>
      <c r="CE58" s="167">
        <v>118</v>
      </c>
      <c r="CF58" s="169">
        <v>366</v>
      </c>
      <c r="CG58" s="161"/>
      <c r="CH58" s="257" t="s">
        <v>66</v>
      </c>
      <c r="CI58" s="260" t="s">
        <v>48</v>
      </c>
      <c r="CJ58" s="165" t="s">
        <v>3</v>
      </c>
      <c r="CK58" s="166">
        <v>171</v>
      </c>
      <c r="CL58" s="167">
        <v>110</v>
      </c>
      <c r="CM58" s="169">
        <v>281</v>
      </c>
      <c r="CN58" s="161"/>
      <c r="CO58" s="258"/>
      <c r="CP58" s="253"/>
      <c r="CQ58" s="154" t="s">
        <v>4</v>
      </c>
      <c r="CR58" s="155">
        <v>12</v>
      </c>
      <c r="CS58" s="156">
        <v>11</v>
      </c>
      <c r="CT58" s="157">
        <v>23</v>
      </c>
      <c r="CU58" s="161"/>
    </row>
    <row r="59" spans="1:99" s="76" customFormat="1" ht="25.2" x14ac:dyDescent="0.3">
      <c r="A59" s="91" t="s">
        <v>4</v>
      </c>
      <c r="B59" s="124">
        <v>26.46473827989464</v>
      </c>
      <c r="C59" s="124">
        <v>27.015270765270767</v>
      </c>
      <c r="D59" s="124">
        <v>25.781823081183852</v>
      </c>
      <c r="E59" s="124">
        <v>25.599239596188784</v>
      </c>
      <c r="F59" s="124">
        <v>25.593599121328381</v>
      </c>
      <c r="G59" s="125">
        <v>25.691969247514585</v>
      </c>
      <c r="H59" s="124">
        <v>23.621158483402596</v>
      </c>
      <c r="I59" s="124">
        <v>24.62972694186567</v>
      </c>
      <c r="J59" s="124">
        <v>24.126816015472105</v>
      </c>
      <c r="K59" s="124">
        <v>23.392768023229436</v>
      </c>
      <c r="L59" s="124">
        <v>23.40435055053263</v>
      </c>
      <c r="M59" s="125">
        <v>22.522036337470769</v>
      </c>
      <c r="N59" s="124">
        <v>25.832763207905739</v>
      </c>
      <c r="O59" s="124">
        <v>26.439809011394527</v>
      </c>
      <c r="P59" s="124">
        <v>25.375781642763133</v>
      </c>
      <c r="Q59" s="124">
        <v>25.041967697763823</v>
      </c>
      <c r="R59" s="124">
        <v>25.037117941191529</v>
      </c>
      <c r="S59" s="125">
        <v>24.886099249426923</v>
      </c>
      <c r="BC59" s="258"/>
      <c r="BD59" s="253"/>
      <c r="BE59" s="154" t="s">
        <v>4</v>
      </c>
      <c r="BF59" s="155">
        <v>111</v>
      </c>
      <c r="BG59" s="156">
        <v>53</v>
      </c>
      <c r="BH59" s="157">
        <v>164</v>
      </c>
      <c r="BI59" s="143"/>
      <c r="BJ59" s="258"/>
      <c r="BK59" s="253"/>
      <c r="BL59" s="154" t="s">
        <v>4</v>
      </c>
      <c r="BM59" s="155">
        <v>71</v>
      </c>
      <c r="BN59" s="156">
        <v>29</v>
      </c>
      <c r="BO59" s="157">
        <v>100</v>
      </c>
      <c r="BP59" s="160"/>
      <c r="BQ59" s="258"/>
      <c r="BR59" s="253"/>
      <c r="BS59" s="154" t="s">
        <v>5</v>
      </c>
      <c r="BT59" s="155">
        <v>11</v>
      </c>
      <c r="BU59" s="156">
        <v>6</v>
      </c>
      <c r="BV59" s="157">
        <v>17</v>
      </c>
      <c r="BW59" s="160"/>
      <c r="CA59" s="258"/>
      <c r="CB59" s="253"/>
      <c r="CC59" s="154" t="s">
        <v>4</v>
      </c>
      <c r="CD59" s="155">
        <v>94</v>
      </c>
      <c r="CE59" s="156">
        <v>41</v>
      </c>
      <c r="CF59" s="157">
        <v>135</v>
      </c>
      <c r="CG59" s="161"/>
      <c r="CH59" s="258"/>
      <c r="CI59" s="253"/>
      <c r="CJ59" s="154" t="s">
        <v>4</v>
      </c>
      <c r="CK59" s="155">
        <v>75</v>
      </c>
      <c r="CL59" s="156">
        <v>38</v>
      </c>
      <c r="CM59" s="157">
        <v>113</v>
      </c>
      <c r="CN59" s="161"/>
      <c r="CO59" s="258"/>
      <c r="CP59" s="253"/>
      <c r="CQ59" s="154" t="s">
        <v>5</v>
      </c>
      <c r="CR59" s="155">
        <v>7</v>
      </c>
      <c r="CS59" s="156">
        <v>12</v>
      </c>
      <c r="CT59" s="157">
        <v>19</v>
      </c>
      <c r="CU59" s="161"/>
    </row>
    <row r="60" spans="1:99" s="76" customFormat="1" ht="25.2" x14ac:dyDescent="0.3">
      <c r="A60" s="91" t="s">
        <v>5</v>
      </c>
      <c r="B60" s="124">
        <v>19.41239425882215</v>
      </c>
      <c r="C60" s="124">
        <v>23.011335511335513</v>
      </c>
      <c r="D60" s="124">
        <v>22.47937843380889</v>
      </c>
      <c r="E60" s="124">
        <v>22.460274266616587</v>
      </c>
      <c r="F60" s="124">
        <v>22.692152211552397</v>
      </c>
      <c r="G60" s="125">
        <v>22.929457845639693</v>
      </c>
      <c r="H60" s="124">
        <v>24.132505600875618</v>
      </c>
      <c r="I60" s="124">
        <v>27.558825246686521</v>
      </c>
      <c r="J60" s="124">
        <v>25.423065411092949</v>
      </c>
      <c r="K60" s="124">
        <v>25.139512726282838</v>
      </c>
      <c r="L60" s="124">
        <v>26.340524572553935</v>
      </c>
      <c r="M60" s="125">
        <v>25.834232775679077</v>
      </c>
      <c r="N60" s="124">
        <v>20.461421512732802</v>
      </c>
      <c r="O60" s="124">
        <v>24.108320774471</v>
      </c>
      <c r="P60" s="124">
        <v>23.201586162875429</v>
      </c>
      <c r="Q60" s="124">
        <v>23.136949335105623</v>
      </c>
      <c r="R60" s="124">
        <v>23.619525459210085</v>
      </c>
      <c r="S60" s="125">
        <v>23.667918574539968</v>
      </c>
      <c r="BC60" s="258"/>
      <c r="BD60" s="253"/>
      <c r="BE60" s="154" t="s">
        <v>5</v>
      </c>
      <c r="BF60" s="155">
        <v>60</v>
      </c>
      <c r="BG60" s="156">
        <v>55</v>
      </c>
      <c r="BH60" s="157">
        <v>115</v>
      </c>
      <c r="BI60" s="143"/>
      <c r="BJ60" s="258"/>
      <c r="BK60" s="253"/>
      <c r="BL60" s="154" t="s">
        <v>5</v>
      </c>
      <c r="BM60" s="155">
        <v>33</v>
      </c>
      <c r="BN60" s="156">
        <v>38</v>
      </c>
      <c r="BO60" s="157">
        <v>71</v>
      </c>
      <c r="BP60" s="160"/>
      <c r="BQ60" s="259"/>
      <c r="BR60" s="250" t="s">
        <v>43</v>
      </c>
      <c r="BS60" s="251"/>
      <c r="BT60" s="162">
        <v>39</v>
      </c>
      <c r="BU60" s="163">
        <v>41</v>
      </c>
      <c r="BV60" s="161">
        <v>80</v>
      </c>
      <c r="BW60" s="160"/>
      <c r="CA60" s="258"/>
      <c r="CB60" s="253"/>
      <c r="CC60" s="154" t="s">
        <v>5</v>
      </c>
      <c r="CD60" s="155">
        <v>41</v>
      </c>
      <c r="CE60" s="156">
        <v>48</v>
      </c>
      <c r="CF60" s="157">
        <v>89</v>
      </c>
      <c r="CG60" s="161"/>
      <c r="CH60" s="258"/>
      <c r="CI60" s="253"/>
      <c r="CJ60" s="154" t="s">
        <v>5</v>
      </c>
      <c r="CK60" s="155">
        <v>45</v>
      </c>
      <c r="CL60" s="156">
        <v>37</v>
      </c>
      <c r="CM60" s="157">
        <v>82</v>
      </c>
      <c r="CN60" s="161"/>
      <c r="CO60" s="259"/>
      <c r="CP60" s="250" t="s">
        <v>43</v>
      </c>
      <c r="CQ60" s="251"/>
      <c r="CR60" s="162">
        <v>43</v>
      </c>
      <c r="CS60" s="163">
        <v>42</v>
      </c>
      <c r="CT60" s="161">
        <v>85</v>
      </c>
      <c r="CU60" s="161"/>
    </row>
    <row r="61" spans="1:99" s="76" customFormat="1" ht="17.399999999999999" thickBot="1" x14ac:dyDescent="0.35">
      <c r="A61" s="112" t="s">
        <v>6</v>
      </c>
      <c r="B61" s="126">
        <v>99.999999999999986</v>
      </c>
      <c r="C61" s="126">
        <v>100</v>
      </c>
      <c r="D61" s="126">
        <v>100.00000000000001</v>
      </c>
      <c r="E61" s="126">
        <v>100</v>
      </c>
      <c r="F61" s="126">
        <v>100</v>
      </c>
      <c r="G61" s="127">
        <v>100</v>
      </c>
      <c r="H61" s="126">
        <v>100</v>
      </c>
      <c r="I61" s="126">
        <v>100</v>
      </c>
      <c r="J61" s="126">
        <v>100</v>
      </c>
      <c r="K61" s="126">
        <v>100</v>
      </c>
      <c r="L61" s="126">
        <v>100</v>
      </c>
      <c r="M61" s="126">
        <v>100</v>
      </c>
      <c r="N61" s="128">
        <v>100</v>
      </c>
      <c r="O61" s="126">
        <v>99.999999999999986</v>
      </c>
      <c r="P61" s="126">
        <v>100</v>
      </c>
      <c r="Q61" s="126">
        <v>100.00000000000001</v>
      </c>
      <c r="R61" s="126">
        <v>100</v>
      </c>
      <c r="S61" s="127">
        <v>100</v>
      </c>
      <c r="BC61" s="259"/>
      <c r="BD61" s="250" t="s">
        <v>43</v>
      </c>
      <c r="BE61" s="251"/>
      <c r="BF61" s="162">
        <v>371</v>
      </c>
      <c r="BG61" s="163">
        <v>247</v>
      </c>
      <c r="BH61" s="161">
        <v>618</v>
      </c>
      <c r="BI61" s="173"/>
      <c r="BJ61" s="259"/>
      <c r="BK61" s="250" t="s">
        <v>43</v>
      </c>
      <c r="BL61" s="251"/>
      <c r="BM61" s="162">
        <v>264</v>
      </c>
      <c r="BN61" s="163">
        <v>171</v>
      </c>
      <c r="BO61" s="161">
        <v>435</v>
      </c>
      <c r="BP61" s="160"/>
      <c r="BQ61" s="257" t="s">
        <v>67</v>
      </c>
      <c r="BR61" s="260" t="s">
        <v>48</v>
      </c>
      <c r="BS61" s="165" t="s">
        <v>3</v>
      </c>
      <c r="BT61" s="166">
        <v>9</v>
      </c>
      <c r="BU61" s="167">
        <v>69</v>
      </c>
      <c r="BV61" s="169">
        <v>78</v>
      </c>
      <c r="BW61" s="160"/>
      <c r="CA61" s="259"/>
      <c r="CB61" s="250" t="s">
        <v>43</v>
      </c>
      <c r="CC61" s="251"/>
      <c r="CD61" s="162">
        <v>383</v>
      </c>
      <c r="CE61" s="163">
        <v>207</v>
      </c>
      <c r="CF61" s="161">
        <v>590</v>
      </c>
      <c r="CG61" s="161"/>
      <c r="CH61" s="259"/>
      <c r="CI61" s="250" t="s">
        <v>43</v>
      </c>
      <c r="CJ61" s="251"/>
      <c r="CK61" s="162">
        <v>291</v>
      </c>
      <c r="CL61" s="163">
        <v>185</v>
      </c>
      <c r="CM61" s="161">
        <v>476</v>
      </c>
      <c r="CN61" s="161"/>
      <c r="CO61" s="257" t="s">
        <v>67</v>
      </c>
      <c r="CP61" s="260" t="s">
        <v>48</v>
      </c>
      <c r="CQ61" s="165" t="s">
        <v>3</v>
      </c>
      <c r="CR61" s="166">
        <v>7</v>
      </c>
      <c r="CS61" s="167">
        <v>110</v>
      </c>
      <c r="CT61" s="169">
        <v>117</v>
      </c>
      <c r="CU61" s="161"/>
    </row>
    <row r="62" spans="1:99" s="76" customFormat="1" ht="16.8" x14ac:dyDescent="0.3">
      <c r="A62" s="129"/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BC62" s="257" t="s">
        <v>67</v>
      </c>
      <c r="BD62" s="260" t="s">
        <v>48</v>
      </c>
      <c r="BE62" s="165" t="s">
        <v>3</v>
      </c>
      <c r="BF62" s="166">
        <v>47</v>
      </c>
      <c r="BG62" s="167">
        <v>312</v>
      </c>
      <c r="BH62" s="169">
        <v>359</v>
      </c>
      <c r="BI62" s="175"/>
      <c r="BJ62" s="257" t="s">
        <v>67</v>
      </c>
      <c r="BK62" s="260" t="s">
        <v>48</v>
      </c>
      <c r="BL62" s="165" t="s">
        <v>3</v>
      </c>
      <c r="BM62" s="166">
        <v>41</v>
      </c>
      <c r="BN62" s="167">
        <v>314</v>
      </c>
      <c r="BO62" s="169">
        <v>355</v>
      </c>
      <c r="BP62" s="160"/>
      <c r="BQ62" s="258"/>
      <c r="BR62" s="253"/>
      <c r="BS62" s="154" t="s">
        <v>4</v>
      </c>
      <c r="BT62" s="155">
        <v>2</v>
      </c>
      <c r="BU62" s="156">
        <v>24</v>
      </c>
      <c r="BV62" s="157">
        <v>26</v>
      </c>
      <c r="BW62" s="160"/>
      <c r="CA62" s="257" t="s">
        <v>67</v>
      </c>
      <c r="CB62" s="260" t="s">
        <v>48</v>
      </c>
      <c r="CC62" s="165" t="s">
        <v>3</v>
      </c>
      <c r="CD62" s="166">
        <v>43</v>
      </c>
      <c r="CE62" s="167">
        <v>414</v>
      </c>
      <c r="CF62" s="169">
        <v>457</v>
      </c>
      <c r="CG62" s="161"/>
      <c r="CH62" s="257" t="s">
        <v>67</v>
      </c>
      <c r="CI62" s="260" t="s">
        <v>48</v>
      </c>
      <c r="CJ62" s="165" t="s">
        <v>3</v>
      </c>
      <c r="CK62" s="166">
        <v>36</v>
      </c>
      <c r="CL62" s="167">
        <v>358</v>
      </c>
      <c r="CM62" s="169">
        <v>394</v>
      </c>
      <c r="CN62" s="161"/>
      <c r="CO62" s="258"/>
      <c r="CP62" s="253"/>
      <c r="CQ62" s="154" t="s">
        <v>4</v>
      </c>
      <c r="CR62" s="155">
        <v>0</v>
      </c>
      <c r="CS62" s="156">
        <v>26</v>
      </c>
      <c r="CT62" s="157">
        <v>26</v>
      </c>
      <c r="CU62" s="161"/>
    </row>
    <row r="63" spans="1:99" s="76" customFormat="1" ht="25.8" thickBot="1" x14ac:dyDescent="0.35">
      <c r="A63" s="81"/>
      <c r="BC63" s="258"/>
      <c r="BD63" s="253"/>
      <c r="BE63" s="154" t="s">
        <v>4</v>
      </c>
      <c r="BF63" s="155">
        <v>19</v>
      </c>
      <c r="BG63" s="156">
        <v>114</v>
      </c>
      <c r="BH63" s="157">
        <v>133</v>
      </c>
      <c r="BI63" s="143"/>
      <c r="BJ63" s="258"/>
      <c r="BK63" s="253"/>
      <c r="BL63" s="154" t="s">
        <v>4</v>
      </c>
      <c r="BM63" s="155">
        <v>15</v>
      </c>
      <c r="BN63" s="156">
        <v>93</v>
      </c>
      <c r="BO63" s="157">
        <v>108</v>
      </c>
      <c r="BP63" s="160"/>
      <c r="BQ63" s="258"/>
      <c r="BR63" s="253"/>
      <c r="BS63" s="154" t="s">
        <v>5</v>
      </c>
      <c r="BT63" s="155">
        <v>1</v>
      </c>
      <c r="BU63" s="156">
        <v>13</v>
      </c>
      <c r="BV63" s="157">
        <v>14</v>
      </c>
      <c r="BW63" s="160"/>
      <c r="CA63" s="258"/>
      <c r="CB63" s="253"/>
      <c r="CC63" s="154" t="s">
        <v>4</v>
      </c>
      <c r="CD63" s="155">
        <v>15</v>
      </c>
      <c r="CE63" s="156">
        <v>116</v>
      </c>
      <c r="CF63" s="157">
        <v>131</v>
      </c>
      <c r="CG63" s="161"/>
      <c r="CH63" s="258"/>
      <c r="CI63" s="253"/>
      <c r="CJ63" s="154" t="s">
        <v>4</v>
      </c>
      <c r="CK63" s="155">
        <v>8</v>
      </c>
      <c r="CL63" s="156">
        <v>97</v>
      </c>
      <c r="CM63" s="157">
        <v>105</v>
      </c>
      <c r="CN63" s="161"/>
      <c r="CO63" s="258"/>
      <c r="CP63" s="253"/>
      <c r="CQ63" s="154" t="s">
        <v>5</v>
      </c>
      <c r="CR63" s="155">
        <v>1</v>
      </c>
      <c r="CS63" s="156">
        <v>10</v>
      </c>
      <c r="CT63" s="157">
        <v>11</v>
      </c>
      <c r="CU63" s="161"/>
    </row>
    <row r="64" spans="1:99" s="76" customFormat="1" ht="25.8" thickBot="1" x14ac:dyDescent="0.35">
      <c r="A64" s="290" t="s">
        <v>7</v>
      </c>
      <c r="B64" s="292" t="s">
        <v>0</v>
      </c>
      <c r="C64" s="293"/>
      <c r="D64" s="293"/>
      <c r="E64" s="293"/>
      <c r="F64" s="293"/>
      <c r="G64" s="294"/>
      <c r="H64" s="292" t="s">
        <v>1</v>
      </c>
      <c r="I64" s="293"/>
      <c r="J64" s="293"/>
      <c r="K64" s="293"/>
      <c r="L64" s="293"/>
      <c r="M64" s="294"/>
      <c r="N64" s="292" t="s">
        <v>2</v>
      </c>
      <c r="O64" s="293"/>
      <c r="P64" s="293"/>
      <c r="Q64" s="293"/>
      <c r="R64" s="293"/>
      <c r="S64" s="294"/>
      <c r="BC64" s="258"/>
      <c r="BD64" s="253"/>
      <c r="BE64" s="154" t="s">
        <v>5</v>
      </c>
      <c r="BF64" s="155">
        <v>16</v>
      </c>
      <c r="BG64" s="156">
        <v>93</v>
      </c>
      <c r="BH64" s="157">
        <v>109</v>
      </c>
      <c r="BI64" s="143"/>
      <c r="BJ64" s="258"/>
      <c r="BK64" s="253"/>
      <c r="BL64" s="154" t="s">
        <v>5</v>
      </c>
      <c r="BM64" s="155">
        <v>11</v>
      </c>
      <c r="BN64" s="156">
        <v>83</v>
      </c>
      <c r="BO64" s="157">
        <v>94</v>
      </c>
      <c r="BP64" s="160"/>
      <c r="BQ64" s="259"/>
      <c r="BR64" s="250" t="s">
        <v>43</v>
      </c>
      <c r="BS64" s="251"/>
      <c r="BT64" s="162">
        <v>12</v>
      </c>
      <c r="BU64" s="163">
        <v>106</v>
      </c>
      <c r="BV64" s="161">
        <v>118</v>
      </c>
      <c r="BW64" s="160"/>
      <c r="CA64" s="258"/>
      <c r="CB64" s="253"/>
      <c r="CC64" s="154" t="s">
        <v>5</v>
      </c>
      <c r="CD64" s="155">
        <v>11</v>
      </c>
      <c r="CE64" s="156">
        <v>98</v>
      </c>
      <c r="CF64" s="157">
        <v>109</v>
      </c>
      <c r="CG64" s="161"/>
      <c r="CH64" s="258"/>
      <c r="CI64" s="253"/>
      <c r="CJ64" s="154" t="s">
        <v>5</v>
      </c>
      <c r="CK64" s="155">
        <v>12</v>
      </c>
      <c r="CL64" s="156">
        <v>68</v>
      </c>
      <c r="CM64" s="157">
        <v>80</v>
      </c>
      <c r="CN64" s="161"/>
      <c r="CO64" s="259"/>
      <c r="CP64" s="250" t="s">
        <v>43</v>
      </c>
      <c r="CQ64" s="251"/>
      <c r="CR64" s="162">
        <v>8</v>
      </c>
      <c r="CS64" s="163">
        <v>146</v>
      </c>
      <c r="CT64" s="161">
        <v>154</v>
      </c>
      <c r="CU64" s="161"/>
    </row>
    <row r="65" spans="1:100" s="76" customFormat="1" ht="17.399999999999999" thickBot="1" x14ac:dyDescent="0.35">
      <c r="A65" s="291"/>
      <c r="B65" s="178">
        <v>2001</v>
      </c>
      <c r="C65" s="179">
        <v>2010</v>
      </c>
      <c r="D65" s="179">
        <v>2014</v>
      </c>
      <c r="E65" s="179">
        <v>2015</v>
      </c>
      <c r="F65" s="179">
        <v>2016</v>
      </c>
      <c r="G65" s="179">
        <v>2017</v>
      </c>
      <c r="H65" s="178">
        <v>2001</v>
      </c>
      <c r="I65" s="179">
        <v>2010</v>
      </c>
      <c r="J65" s="179">
        <v>2014</v>
      </c>
      <c r="K65" s="179">
        <v>2015</v>
      </c>
      <c r="L65" s="179">
        <v>2016</v>
      </c>
      <c r="M65" s="179">
        <v>2017</v>
      </c>
      <c r="N65" s="178">
        <v>2001</v>
      </c>
      <c r="O65" s="179">
        <v>2010</v>
      </c>
      <c r="P65" s="179">
        <v>2014</v>
      </c>
      <c r="Q65" s="179">
        <v>2015</v>
      </c>
      <c r="R65" s="179">
        <v>2016</v>
      </c>
      <c r="S65" s="180">
        <v>2017</v>
      </c>
      <c r="BC65" s="259"/>
      <c r="BD65" s="250" t="s">
        <v>43</v>
      </c>
      <c r="BE65" s="251"/>
      <c r="BF65" s="162">
        <v>82</v>
      </c>
      <c r="BG65" s="163">
        <v>519</v>
      </c>
      <c r="BH65" s="161">
        <v>601</v>
      </c>
      <c r="BI65" s="173"/>
      <c r="BJ65" s="259"/>
      <c r="BK65" s="250" t="s">
        <v>43</v>
      </c>
      <c r="BL65" s="251"/>
      <c r="BM65" s="162">
        <v>67</v>
      </c>
      <c r="BN65" s="163">
        <v>490</v>
      </c>
      <c r="BO65" s="161">
        <v>557</v>
      </c>
      <c r="BP65" s="160"/>
      <c r="BQ65" s="257" t="s">
        <v>68</v>
      </c>
      <c r="BR65" s="260" t="s">
        <v>48</v>
      </c>
      <c r="BS65" s="165" t="s">
        <v>3</v>
      </c>
      <c r="BT65" s="166">
        <v>4</v>
      </c>
      <c r="BU65" s="167">
        <v>1</v>
      </c>
      <c r="BV65" s="169">
        <v>5</v>
      </c>
      <c r="BW65" s="160"/>
      <c r="CA65" s="259"/>
      <c r="CB65" s="250" t="s">
        <v>43</v>
      </c>
      <c r="CC65" s="251"/>
      <c r="CD65" s="162">
        <v>69</v>
      </c>
      <c r="CE65" s="163">
        <v>628</v>
      </c>
      <c r="CF65" s="161">
        <v>697</v>
      </c>
      <c r="CG65" s="161"/>
      <c r="CH65" s="259"/>
      <c r="CI65" s="250" t="s">
        <v>43</v>
      </c>
      <c r="CJ65" s="251"/>
      <c r="CK65" s="162">
        <v>56</v>
      </c>
      <c r="CL65" s="163">
        <v>523</v>
      </c>
      <c r="CM65" s="161">
        <v>579</v>
      </c>
      <c r="CN65" s="161"/>
      <c r="CO65" s="257" t="s">
        <v>68</v>
      </c>
      <c r="CP65" s="260" t="s">
        <v>48</v>
      </c>
      <c r="CQ65" s="165" t="s">
        <v>3</v>
      </c>
      <c r="CR65" s="166">
        <v>4</v>
      </c>
      <c r="CS65" s="167">
        <v>4</v>
      </c>
      <c r="CT65" s="169">
        <v>8</v>
      </c>
      <c r="CU65" s="161"/>
    </row>
    <row r="66" spans="1:100" s="76" customFormat="1" ht="16.8" x14ac:dyDescent="0.3">
      <c r="A66" s="181" t="s">
        <v>3</v>
      </c>
      <c r="B66" s="124">
        <f>B10/B13*100</f>
        <v>51.471566770742697</v>
      </c>
      <c r="C66" s="124">
        <f t="shared" ref="C66:F66" si="35">C10/C13*100</f>
        <v>50.790711640476424</v>
      </c>
      <c r="D66" s="124">
        <f t="shared" si="35"/>
        <v>52.532474071090526</v>
      </c>
      <c r="E66" s="124">
        <f t="shared" si="35"/>
        <v>51.135182449805782</v>
      </c>
      <c r="F66" s="124">
        <f t="shared" si="35"/>
        <v>51.308139534883722</v>
      </c>
      <c r="G66" s="125">
        <f>G10/G13*100</f>
        <v>50.89218531656455</v>
      </c>
      <c r="H66" s="124">
        <f>H10/H13*100</f>
        <v>49.590163934426229</v>
      </c>
      <c r="I66" s="124">
        <f t="shared" ref="I66:L66" si="36">I10/I13*100</f>
        <v>49.809885931558931</v>
      </c>
      <c r="J66" s="124">
        <f t="shared" si="36"/>
        <v>50.212314225053078</v>
      </c>
      <c r="K66" s="124">
        <f t="shared" si="36"/>
        <v>55.198019801980202</v>
      </c>
      <c r="L66" s="124">
        <f t="shared" si="36"/>
        <v>51.157407407407405</v>
      </c>
      <c r="M66" s="125">
        <f>M10/M13*100</f>
        <v>54.285714285714285</v>
      </c>
      <c r="N66" s="124">
        <f>N10/N13*100</f>
        <v>51.382050407058941</v>
      </c>
      <c r="O66" s="124">
        <f t="shared" ref="O66:R66" si="37">O10/O13*100</f>
        <v>50.75345433537143</v>
      </c>
      <c r="P66" s="124">
        <f t="shared" si="37"/>
        <v>52.427417804268408</v>
      </c>
      <c r="Q66" s="124">
        <f t="shared" si="37"/>
        <v>51.307172421019544</v>
      </c>
      <c r="R66" s="124">
        <f t="shared" si="37"/>
        <v>51.30144032921811</v>
      </c>
      <c r="S66" s="125">
        <f>S10/S13*100</f>
        <v>51.044607566346698</v>
      </c>
      <c r="BC66" s="257" t="s">
        <v>68</v>
      </c>
      <c r="BD66" s="260" t="s">
        <v>48</v>
      </c>
      <c r="BE66" s="165" t="s">
        <v>3</v>
      </c>
      <c r="BF66" s="166">
        <v>51</v>
      </c>
      <c r="BG66" s="167">
        <v>69</v>
      </c>
      <c r="BH66" s="169">
        <v>120</v>
      </c>
      <c r="BI66" s="175"/>
      <c r="BJ66" s="257" t="s">
        <v>68</v>
      </c>
      <c r="BK66" s="260" t="s">
        <v>48</v>
      </c>
      <c r="BL66" s="165" t="s">
        <v>3</v>
      </c>
      <c r="BM66" s="166">
        <v>50</v>
      </c>
      <c r="BN66" s="167">
        <v>63</v>
      </c>
      <c r="BO66" s="169">
        <v>113</v>
      </c>
      <c r="BP66" s="160"/>
      <c r="BQ66" s="258"/>
      <c r="BR66" s="253"/>
      <c r="BS66" s="154" t="s">
        <v>4</v>
      </c>
      <c r="BT66" s="155">
        <v>0</v>
      </c>
      <c r="BU66" s="156">
        <v>2</v>
      </c>
      <c r="BV66" s="157">
        <v>2</v>
      </c>
      <c r="BW66" s="160"/>
      <c r="CA66" s="257" t="s">
        <v>68</v>
      </c>
      <c r="CB66" s="260" t="s">
        <v>48</v>
      </c>
      <c r="CC66" s="165" t="s">
        <v>3</v>
      </c>
      <c r="CD66" s="166">
        <v>42</v>
      </c>
      <c r="CE66" s="167">
        <v>65</v>
      </c>
      <c r="CF66" s="169">
        <v>107</v>
      </c>
      <c r="CG66" s="161"/>
      <c r="CH66" s="257" t="s">
        <v>68</v>
      </c>
      <c r="CI66" s="260" t="s">
        <v>48</v>
      </c>
      <c r="CJ66" s="165" t="s">
        <v>3</v>
      </c>
      <c r="CK66" s="166">
        <v>30</v>
      </c>
      <c r="CL66" s="167">
        <v>72</v>
      </c>
      <c r="CM66" s="169">
        <v>102</v>
      </c>
      <c r="CN66" s="161"/>
      <c r="CO66" s="258"/>
      <c r="CP66" s="253"/>
      <c r="CQ66" s="154" t="s">
        <v>4</v>
      </c>
      <c r="CR66" s="155">
        <v>1</v>
      </c>
      <c r="CS66" s="156">
        <v>1</v>
      </c>
      <c r="CT66" s="157">
        <v>2</v>
      </c>
      <c r="CU66" s="161"/>
    </row>
    <row r="67" spans="1:100" s="76" customFormat="1" ht="25.2" x14ac:dyDescent="0.3">
      <c r="A67" s="181" t="s">
        <v>4</v>
      </c>
      <c r="B67" s="124">
        <f t="shared" ref="B67:S67" si="38">B11/B13*100</f>
        <v>29.067922403644371</v>
      </c>
      <c r="C67" s="124">
        <f t="shared" si="38"/>
        <v>28.19037133420078</v>
      </c>
      <c r="D67" s="124">
        <f t="shared" si="38"/>
        <v>26.75964152653308</v>
      </c>
      <c r="E67" s="124">
        <f t="shared" si="38"/>
        <v>27.17872968980798</v>
      </c>
      <c r="F67" s="124">
        <f t="shared" si="38"/>
        <v>27.411714039621017</v>
      </c>
      <c r="G67" s="125">
        <f t="shared" si="38"/>
        <v>27.034290013973987</v>
      </c>
      <c r="H67" s="124">
        <f t="shared" si="38"/>
        <v>26.844262295081968</v>
      </c>
      <c r="I67" s="124">
        <f t="shared" si="38"/>
        <v>27.883396704689478</v>
      </c>
      <c r="J67" s="124">
        <f t="shared" si="38"/>
        <v>30.148619957537154</v>
      </c>
      <c r="K67" s="124">
        <f t="shared" si="38"/>
        <v>27.722772277227726</v>
      </c>
      <c r="L67" s="124">
        <f t="shared" si="38"/>
        <v>27.777777777777779</v>
      </c>
      <c r="M67" s="125">
        <f t="shared" si="38"/>
        <v>26.514285714285712</v>
      </c>
      <c r="N67" s="124">
        <f t="shared" si="38"/>
        <v>28.962121581436161</v>
      </c>
      <c r="O67" s="124">
        <f t="shared" si="38"/>
        <v>28.178710702421643</v>
      </c>
      <c r="P67" s="124">
        <f t="shared" si="38"/>
        <v>26.913093635839264</v>
      </c>
      <c r="Q67" s="124">
        <f t="shared" si="38"/>
        <v>27.201760360454756</v>
      </c>
      <c r="R67" s="124">
        <f t="shared" si="38"/>
        <v>27.427983539094651</v>
      </c>
      <c r="S67" s="125">
        <f t="shared" si="38"/>
        <v>27.010933730301318</v>
      </c>
      <c r="BC67" s="258"/>
      <c r="BD67" s="253"/>
      <c r="BE67" s="154" t="s">
        <v>4</v>
      </c>
      <c r="BF67" s="155">
        <v>15</v>
      </c>
      <c r="BG67" s="156">
        <v>19</v>
      </c>
      <c r="BH67" s="157">
        <v>34</v>
      </c>
      <c r="BI67" s="143"/>
      <c r="BJ67" s="258"/>
      <c r="BK67" s="253"/>
      <c r="BL67" s="154" t="s">
        <v>4</v>
      </c>
      <c r="BM67" s="155">
        <v>12</v>
      </c>
      <c r="BN67" s="156">
        <v>8</v>
      </c>
      <c r="BO67" s="157">
        <v>20</v>
      </c>
      <c r="BP67" s="160"/>
      <c r="BQ67" s="259"/>
      <c r="BR67" s="250" t="s">
        <v>43</v>
      </c>
      <c r="BS67" s="251"/>
      <c r="BT67" s="162">
        <v>4</v>
      </c>
      <c r="BU67" s="163">
        <v>3</v>
      </c>
      <c r="BV67" s="161">
        <v>7</v>
      </c>
      <c r="BW67" s="160"/>
      <c r="CA67" s="258"/>
      <c r="CB67" s="253"/>
      <c r="CC67" s="154" t="s">
        <v>4</v>
      </c>
      <c r="CD67" s="155">
        <v>11</v>
      </c>
      <c r="CE67" s="156">
        <v>17</v>
      </c>
      <c r="CF67" s="157">
        <v>28</v>
      </c>
      <c r="CG67" s="161"/>
      <c r="CH67" s="258"/>
      <c r="CI67" s="253"/>
      <c r="CJ67" s="154" t="s">
        <v>4</v>
      </c>
      <c r="CK67" s="155">
        <v>9</v>
      </c>
      <c r="CL67" s="156">
        <v>21</v>
      </c>
      <c r="CM67" s="157">
        <v>30</v>
      </c>
      <c r="CN67" s="161"/>
      <c r="CO67" s="258"/>
      <c r="CP67" s="253"/>
      <c r="CQ67" s="154" t="s">
        <v>5</v>
      </c>
      <c r="CR67" s="155">
        <v>3</v>
      </c>
      <c r="CS67" s="156">
        <v>4</v>
      </c>
      <c r="CT67" s="157">
        <v>7</v>
      </c>
      <c r="CU67" s="161"/>
    </row>
    <row r="68" spans="1:100" s="76" customFormat="1" ht="25.2" x14ac:dyDescent="0.3">
      <c r="A68" s="181" t="s">
        <v>5</v>
      </c>
      <c r="B68" s="124">
        <f>B12/B13*100</f>
        <v>19.460510825612939</v>
      </c>
      <c r="C68" s="124">
        <f t="shared" ref="C68:G68" si="39">C12/C13*100</f>
        <v>21.018917025322789</v>
      </c>
      <c r="D68" s="124">
        <f t="shared" si="39"/>
        <v>20.707884402376397</v>
      </c>
      <c r="E68" s="124">
        <f t="shared" si="39"/>
        <v>21.686087860386234</v>
      </c>
      <c r="F68" s="124">
        <f t="shared" si="39"/>
        <v>21.280146425495264</v>
      </c>
      <c r="G68" s="125">
        <f t="shared" si="39"/>
        <v>22.073524669461463</v>
      </c>
      <c r="H68" s="124">
        <f>H12/H13*100</f>
        <v>23.565573770491806</v>
      </c>
      <c r="I68" s="124">
        <f t="shared" ref="I68:M68" si="40">I12/I13*100</f>
        <v>22.306717363751584</v>
      </c>
      <c r="J68" s="124">
        <f t="shared" si="40"/>
        <v>19.639065817409769</v>
      </c>
      <c r="K68" s="124">
        <f t="shared" si="40"/>
        <v>17.079207920792079</v>
      </c>
      <c r="L68" s="124">
        <f t="shared" si="40"/>
        <v>21.064814814814813</v>
      </c>
      <c r="M68" s="125">
        <f t="shared" si="40"/>
        <v>19.2</v>
      </c>
      <c r="N68" s="124">
        <f>N12/N13*100</f>
        <v>19.655828011504902</v>
      </c>
      <c r="O68" s="124">
        <f t="shared" ref="O68:S68" si="41">O12/O13*100</f>
        <v>21.067834962206923</v>
      </c>
      <c r="P68" s="124">
        <f t="shared" si="41"/>
        <v>20.659488559892328</v>
      </c>
      <c r="Q68" s="124">
        <f t="shared" si="41"/>
        <v>21.491067218525696</v>
      </c>
      <c r="R68" s="124">
        <f t="shared" si="41"/>
        <v>21.270576131687243</v>
      </c>
      <c r="S68" s="125">
        <f t="shared" si="41"/>
        <v>21.944458703351984</v>
      </c>
      <c r="BC68" s="258"/>
      <c r="BD68" s="253"/>
      <c r="BE68" s="154" t="s">
        <v>5</v>
      </c>
      <c r="BF68" s="155">
        <v>13</v>
      </c>
      <c r="BG68" s="156">
        <v>42</v>
      </c>
      <c r="BH68" s="157">
        <v>55</v>
      </c>
      <c r="BI68" s="143"/>
      <c r="BJ68" s="258"/>
      <c r="BK68" s="253"/>
      <c r="BL68" s="154" t="s">
        <v>5</v>
      </c>
      <c r="BM68" s="155">
        <v>16</v>
      </c>
      <c r="BN68" s="156">
        <v>63</v>
      </c>
      <c r="BO68" s="157">
        <v>79</v>
      </c>
      <c r="BP68" s="160"/>
      <c r="BQ68" s="257" t="s">
        <v>69</v>
      </c>
      <c r="BR68" s="260" t="s">
        <v>48</v>
      </c>
      <c r="BS68" s="165" t="s">
        <v>3</v>
      </c>
      <c r="BT68" s="166">
        <v>166</v>
      </c>
      <c r="BU68" s="167">
        <v>34</v>
      </c>
      <c r="BV68" s="169">
        <v>200</v>
      </c>
      <c r="BW68" s="160"/>
      <c r="BX68" s="182">
        <f>BF70+BG70+BM70+BN70+BT68+BU68</f>
        <v>12663</v>
      </c>
      <c r="BY68" s="182"/>
      <c r="BZ68" s="182"/>
      <c r="CA68" s="258"/>
      <c r="CB68" s="253"/>
      <c r="CC68" s="154" t="s">
        <v>5</v>
      </c>
      <c r="CD68" s="155">
        <v>15</v>
      </c>
      <c r="CE68" s="156">
        <v>41</v>
      </c>
      <c r="CF68" s="157">
        <v>56</v>
      </c>
      <c r="CG68" s="161"/>
      <c r="CH68" s="258"/>
      <c r="CI68" s="253"/>
      <c r="CJ68" s="154" t="s">
        <v>5</v>
      </c>
      <c r="CK68" s="155">
        <v>27</v>
      </c>
      <c r="CL68" s="156">
        <v>46</v>
      </c>
      <c r="CM68" s="157">
        <v>73</v>
      </c>
      <c r="CN68" s="161"/>
      <c r="CO68" s="259"/>
      <c r="CP68" s="250" t="s">
        <v>43</v>
      </c>
      <c r="CQ68" s="251"/>
      <c r="CR68" s="162">
        <v>8</v>
      </c>
      <c r="CS68" s="163">
        <v>9</v>
      </c>
      <c r="CT68" s="161">
        <v>17</v>
      </c>
      <c r="CU68" s="161"/>
    </row>
    <row r="69" spans="1:100" s="76" customFormat="1" ht="17.399999999999999" thickBot="1" x14ac:dyDescent="0.35">
      <c r="A69" s="183" t="s">
        <v>6</v>
      </c>
      <c r="B69" s="126">
        <f t="shared" ref="B69:S69" si="42">SUM(B66:B68)</f>
        <v>100.00000000000001</v>
      </c>
      <c r="C69" s="126">
        <f t="shared" si="42"/>
        <v>100</v>
      </c>
      <c r="D69" s="126">
        <f t="shared" si="42"/>
        <v>100</v>
      </c>
      <c r="E69" s="126">
        <f t="shared" si="42"/>
        <v>100</v>
      </c>
      <c r="F69" s="126">
        <f t="shared" si="42"/>
        <v>100</v>
      </c>
      <c r="G69" s="127">
        <f t="shared" si="42"/>
        <v>100</v>
      </c>
      <c r="H69" s="126">
        <f t="shared" si="42"/>
        <v>100.00000000000001</v>
      </c>
      <c r="I69" s="126">
        <f t="shared" si="42"/>
        <v>100</v>
      </c>
      <c r="J69" s="126">
        <f t="shared" si="42"/>
        <v>100</v>
      </c>
      <c r="K69" s="126">
        <f t="shared" si="42"/>
        <v>100</v>
      </c>
      <c r="L69" s="126">
        <f t="shared" si="42"/>
        <v>100</v>
      </c>
      <c r="M69" s="126">
        <f t="shared" si="42"/>
        <v>100</v>
      </c>
      <c r="N69" s="128">
        <f t="shared" si="42"/>
        <v>100</v>
      </c>
      <c r="O69" s="126">
        <f t="shared" si="42"/>
        <v>100</v>
      </c>
      <c r="P69" s="126">
        <f t="shared" si="42"/>
        <v>100</v>
      </c>
      <c r="Q69" s="126">
        <f t="shared" si="42"/>
        <v>100</v>
      </c>
      <c r="R69" s="126">
        <f t="shared" si="42"/>
        <v>100</v>
      </c>
      <c r="S69" s="127">
        <f t="shared" si="42"/>
        <v>100</v>
      </c>
      <c r="BC69" s="259"/>
      <c r="BD69" s="250" t="s">
        <v>43</v>
      </c>
      <c r="BE69" s="251"/>
      <c r="BF69" s="162">
        <v>79</v>
      </c>
      <c r="BG69" s="163">
        <v>130</v>
      </c>
      <c r="BH69" s="161">
        <v>209</v>
      </c>
      <c r="BI69" s="173"/>
      <c r="BJ69" s="259"/>
      <c r="BK69" s="250" t="s">
        <v>43</v>
      </c>
      <c r="BL69" s="251"/>
      <c r="BM69" s="162">
        <v>78</v>
      </c>
      <c r="BN69" s="163">
        <v>134</v>
      </c>
      <c r="BO69" s="161">
        <v>212</v>
      </c>
      <c r="BP69" s="160"/>
      <c r="BQ69" s="258"/>
      <c r="BR69" s="253"/>
      <c r="BS69" s="154" t="s">
        <v>4</v>
      </c>
      <c r="BT69" s="155">
        <v>53</v>
      </c>
      <c r="BU69" s="156">
        <v>19</v>
      </c>
      <c r="BV69" s="157">
        <v>72</v>
      </c>
      <c r="BW69" s="160"/>
      <c r="BX69" s="182">
        <f>BF71+BG71+BM71+BN71+BT69+BU69</f>
        <v>3005</v>
      </c>
      <c r="BY69" s="182"/>
      <c r="BZ69" s="182"/>
      <c r="CA69" s="259"/>
      <c r="CB69" s="250" t="s">
        <v>43</v>
      </c>
      <c r="CC69" s="251"/>
      <c r="CD69" s="162">
        <v>68</v>
      </c>
      <c r="CE69" s="163">
        <v>123</v>
      </c>
      <c r="CF69" s="161">
        <v>191</v>
      </c>
      <c r="CG69" s="161"/>
      <c r="CH69" s="259"/>
      <c r="CI69" s="250" t="s">
        <v>43</v>
      </c>
      <c r="CJ69" s="251"/>
      <c r="CK69" s="162">
        <v>66</v>
      </c>
      <c r="CL69" s="163">
        <v>139</v>
      </c>
      <c r="CM69" s="161">
        <v>205</v>
      </c>
      <c r="CN69" s="161"/>
      <c r="CO69" s="257" t="s">
        <v>69</v>
      </c>
      <c r="CP69" s="260" t="s">
        <v>48</v>
      </c>
      <c r="CQ69" s="165" t="s">
        <v>3</v>
      </c>
      <c r="CR69" s="166">
        <v>181</v>
      </c>
      <c r="CS69" s="167">
        <v>54</v>
      </c>
      <c r="CT69" s="169">
        <v>235</v>
      </c>
      <c r="CU69" s="161"/>
    </row>
    <row r="70" spans="1:100" s="76" customFormat="1" ht="25.2" x14ac:dyDescent="0.3">
      <c r="A70" s="129"/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BC70" s="257" t="s">
        <v>69</v>
      </c>
      <c r="BD70" s="260" t="s">
        <v>48</v>
      </c>
      <c r="BE70" s="165" t="s">
        <v>3</v>
      </c>
      <c r="BF70" s="166">
        <v>3518</v>
      </c>
      <c r="BG70" s="167">
        <v>390</v>
      </c>
      <c r="BH70" s="169">
        <v>3908</v>
      </c>
      <c r="BI70" s="175"/>
      <c r="BJ70" s="257" t="s">
        <v>69</v>
      </c>
      <c r="BK70" s="260" t="s">
        <v>48</v>
      </c>
      <c r="BL70" s="165" t="s">
        <v>3</v>
      </c>
      <c r="BM70" s="166">
        <v>7620</v>
      </c>
      <c r="BN70" s="167">
        <v>935</v>
      </c>
      <c r="BO70" s="169">
        <v>8555</v>
      </c>
      <c r="BP70" s="160"/>
      <c r="BQ70" s="258"/>
      <c r="BR70" s="253"/>
      <c r="BS70" s="154" t="s">
        <v>5</v>
      </c>
      <c r="BT70" s="155">
        <v>49</v>
      </c>
      <c r="BU70" s="156">
        <v>14</v>
      </c>
      <c r="BV70" s="157">
        <v>63</v>
      </c>
      <c r="BW70" s="160"/>
      <c r="BX70" s="182">
        <f>BF72+BG72+BM72+BN72+BT70+BU70</f>
        <v>1726</v>
      </c>
      <c r="BY70" s="182"/>
      <c r="BZ70" s="182"/>
      <c r="CA70" s="257" t="s">
        <v>69</v>
      </c>
      <c r="CB70" s="260" t="s">
        <v>48</v>
      </c>
      <c r="CC70" s="165" t="s">
        <v>3</v>
      </c>
      <c r="CD70" s="166">
        <v>3449</v>
      </c>
      <c r="CE70" s="167">
        <v>380</v>
      </c>
      <c r="CF70" s="169">
        <v>3829</v>
      </c>
      <c r="CG70" s="161"/>
      <c r="CH70" s="257" t="s">
        <v>69</v>
      </c>
      <c r="CI70" s="260" t="s">
        <v>48</v>
      </c>
      <c r="CJ70" s="165" t="s">
        <v>3</v>
      </c>
      <c r="CK70" s="166">
        <v>7527</v>
      </c>
      <c r="CL70" s="167">
        <v>952</v>
      </c>
      <c r="CM70" s="169">
        <v>8479</v>
      </c>
      <c r="CN70" s="161"/>
      <c r="CO70" s="258"/>
      <c r="CP70" s="253"/>
      <c r="CQ70" s="154" t="s">
        <v>4</v>
      </c>
      <c r="CR70" s="155">
        <v>48</v>
      </c>
      <c r="CS70" s="156">
        <v>20</v>
      </c>
      <c r="CT70" s="157">
        <v>68</v>
      </c>
      <c r="CU70" s="161"/>
    </row>
    <row r="71" spans="1:100" s="76" customFormat="1" ht="25.8" thickBot="1" x14ac:dyDescent="0.35">
      <c r="A71" s="81"/>
      <c r="BC71" s="258"/>
      <c r="BD71" s="253"/>
      <c r="BE71" s="154" t="s">
        <v>4</v>
      </c>
      <c r="BF71" s="155">
        <v>736</v>
      </c>
      <c r="BG71" s="156">
        <v>130</v>
      </c>
      <c r="BH71" s="157">
        <v>866</v>
      </c>
      <c r="BI71" s="143"/>
      <c r="BJ71" s="258"/>
      <c r="BK71" s="253"/>
      <c r="BL71" s="154" t="s">
        <v>4</v>
      </c>
      <c r="BM71" s="155">
        <v>1807</v>
      </c>
      <c r="BN71" s="156">
        <v>260</v>
      </c>
      <c r="BO71" s="157">
        <v>2067</v>
      </c>
      <c r="BP71" s="160"/>
      <c r="BQ71" s="259"/>
      <c r="BR71" s="250" t="s">
        <v>43</v>
      </c>
      <c r="BS71" s="251"/>
      <c r="BT71" s="162">
        <v>268</v>
      </c>
      <c r="BU71" s="163">
        <v>67</v>
      </c>
      <c r="BV71" s="161">
        <v>335</v>
      </c>
      <c r="BW71" s="160"/>
      <c r="BX71" s="182">
        <f>BX68+BX69+BX70</f>
        <v>17394</v>
      </c>
      <c r="BY71" s="182"/>
      <c r="BZ71" s="182"/>
      <c r="CA71" s="258"/>
      <c r="CB71" s="253"/>
      <c r="CC71" s="154" t="s">
        <v>4</v>
      </c>
      <c r="CD71" s="155">
        <v>708</v>
      </c>
      <c r="CE71" s="156">
        <v>104</v>
      </c>
      <c r="CF71" s="157">
        <v>812</v>
      </c>
      <c r="CG71" s="161"/>
      <c r="CH71" s="258"/>
      <c r="CI71" s="253"/>
      <c r="CJ71" s="154" t="s">
        <v>4</v>
      </c>
      <c r="CK71" s="155">
        <v>1931</v>
      </c>
      <c r="CL71" s="156">
        <v>299</v>
      </c>
      <c r="CM71" s="157">
        <v>2230</v>
      </c>
      <c r="CN71" s="161"/>
      <c r="CO71" s="258"/>
      <c r="CP71" s="253"/>
      <c r="CQ71" s="154" t="s">
        <v>5</v>
      </c>
      <c r="CR71" s="155">
        <v>47</v>
      </c>
      <c r="CS71" s="156">
        <v>15</v>
      </c>
      <c r="CT71" s="157">
        <v>62</v>
      </c>
      <c r="CU71" s="161"/>
    </row>
    <row r="72" spans="1:100" s="76" customFormat="1" ht="25.8" thickBot="1" x14ac:dyDescent="0.35">
      <c r="A72" s="290" t="s">
        <v>8</v>
      </c>
      <c r="B72" s="292" t="s">
        <v>0</v>
      </c>
      <c r="C72" s="293"/>
      <c r="D72" s="293"/>
      <c r="E72" s="293"/>
      <c r="F72" s="293"/>
      <c r="G72" s="294"/>
      <c r="H72" s="292" t="s">
        <v>1</v>
      </c>
      <c r="I72" s="293"/>
      <c r="J72" s="293"/>
      <c r="K72" s="293"/>
      <c r="L72" s="293"/>
      <c r="M72" s="294"/>
      <c r="N72" s="292" t="s">
        <v>2</v>
      </c>
      <c r="O72" s="293"/>
      <c r="P72" s="293"/>
      <c r="Q72" s="293"/>
      <c r="R72" s="293"/>
      <c r="S72" s="294"/>
      <c r="BC72" s="258"/>
      <c r="BD72" s="253"/>
      <c r="BE72" s="154" t="s">
        <v>5</v>
      </c>
      <c r="BF72" s="155">
        <v>360</v>
      </c>
      <c r="BG72" s="156">
        <v>57</v>
      </c>
      <c r="BH72" s="157">
        <v>417</v>
      </c>
      <c r="BI72" s="143"/>
      <c r="BJ72" s="258"/>
      <c r="BK72" s="253"/>
      <c r="BL72" s="154" t="s">
        <v>5</v>
      </c>
      <c r="BM72" s="155">
        <v>1101</v>
      </c>
      <c r="BN72" s="156">
        <v>145</v>
      </c>
      <c r="BO72" s="157">
        <v>1246</v>
      </c>
      <c r="BP72" s="160"/>
      <c r="BQ72" s="257" t="s">
        <v>70</v>
      </c>
      <c r="BR72" s="260" t="s">
        <v>48</v>
      </c>
      <c r="BS72" s="165" t="s">
        <v>3</v>
      </c>
      <c r="BT72" s="166">
        <v>38</v>
      </c>
      <c r="BU72" s="167">
        <v>9</v>
      </c>
      <c r="BV72" s="169">
        <v>47</v>
      </c>
      <c r="BW72" s="160"/>
      <c r="BX72" s="182">
        <f>BF74+BM74+BT72</f>
        <v>4889</v>
      </c>
      <c r="BY72" s="182">
        <f>BG74+BN74+BU72</f>
        <v>560</v>
      </c>
      <c r="BZ72" s="182">
        <f>BH74+BO74+BV72</f>
        <v>5449</v>
      </c>
      <c r="CA72" s="258"/>
      <c r="CB72" s="253"/>
      <c r="CC72" s="154" t="s">
        <v>5</v>
      </c>
      <c r="CD72" s="155">
        <v>408</v>
      </c>
      <c r="CE72" s="156">
        <v>71</v>
      </c>
      <c r="CF72" s="157">
        <v>479</v>
      </c>
      <c r="CG72" s="161"/>
      <c r="CH72" s="258"/>
      <c r="CI72" s="253"/>
      <c r="CJ72" s="154" t="s">
        <v>5</v>
      </c>
      <c r="CK72" s="155">
        <v>1143</v>
      </c>
      <c r="CL72" s="156">
        <v>184</v>
      </c>
      <c r="CM72" s="157">
        <v>1327</v>
      </c>
      <c r="CN72" s="161"/>
      <c r="CO72" s="259"/>
      <c r="CP72" s="250" t="s">
        <v>43</v>
      </c>
      <c r="CQ72" s="251"/>
      <c r="CR72" s="162">
        <v>276</v>
      </c>
      <c r="CS72" s="163">
        <v>89</v>
      </c>
      <c r="CT72" s="161">
        <v>365</v>
      </c>
      <c r="CU72" s="161"/>
    </row>
    <row r="73" spans="1:100" s="76" customFormat="1" ht="17.399999999999999" thickBot="1" x14ac:dyDescent="0.35">
      <c r="A73" s="291"/>
      <c r="B73" s="178">
        <v>2001</v>
      </c>
      <c r="C73" s="179">
        <v>2010</v>
      </c>
      <c r="D73" s="179">
        <v>2014</v>
      </c>
      <c r="E73" s="179">
        <v>2015</v>
      </c>
      <c r="F73" s="179">
        <v>2016</v>
      </c>
      <c r="G73" s="179">
        <v>2017</v>
      </c>
      <c r="H73" s="178">
        <v>2001</v>
      </c>
      <c r="I73" s="179">
        <v>2010</v>
      </c>
      <c r="J73" s="179">
        <v>2014</v>
      </c>
      <c r="K73" s="179">
        <v>2015</v>
      </c>
      <c r="L73" s="179">
        <v>2016</v>
      </c>
      <c r="M73" s="179">
        <v>2017</v>
      </c>
      <c r="N73" s="178">
        <v>2001</v>
      </c>
      <c r="O73" s="179">
        <v>2010</v>
      </c>
      <c r="P73" s="179">
        <v>2014</v>
      </c>
      <c r="Q73" s="179">
        <v>2015</v>
      </c>
      <c r="R73" s="179">
        <v>2016</v>
      </c>
      <c r="S73" s="180">
        <v>2017</v>
      </c>
      <c r="BC73" s="259"/>
      <c r="BD73" s="250" t="s">
        <v>43</v>
      </c>
      <c r="BE73" s="251"/>
      <c r="BF73" s="162">
        <v>4614</v>
      </c>
      <c r="BG73" s="163">
        <v>577</v>
      </c>
      <c r="BH73" s="161">
        <v>5191</v>
      </c>
      <c r="BI73" s="173"/>
      <c r="BJ73" s="259"/>
      <c r="BK73" s="250" t="s">
        <v>43</v>
      </c>
      <c r="BL73" s="251"/>
      <c r="BM73" s="162">
        <v>10528</v>
      </c>
      <c r="BN73" s="163">
        <v>1340</v>
      </c>
      <c r="BO73" s="161">
        <v>11868</v>
      </c>
      <c r="BP73" s="160"/>
      <c r="BQ73" s="258"/>
      <c r="BR73" s="253"/>
      <c r="BS73" s="154" t="s">
        <v>4</v>
      </c>
      <c r="BT73" s="155">
        <v>41</v>
      </c>
      <c r="BU73" s="156">
        <v>6</v>
      </c>
      <c r="BV73" s="157">
        <v>47</v>
      </c>
      <c r="BW73" s="160"/>
      <c r="BX73" s="182">
        <f t="shared" ref="BX73:BZ83" si="43">BF75+BM75+BT73</f>
        <v>2908</v>
      </c>
      <c r="BY73" s="182">
        <f t="shared" si="43"/>
        <v>289</v>
      </c>
      <c r="BZ73" s="182">
        <f t="shared" si="43"/>
        <v>3197</v>
      </c>
      <c r="CA73" s="259"/>
      <c r="CB73" s="250" t="s">
        <v>43</v>
      </c>
      <c r="CC73" s="251"/>
      <c r="CD73" s="162">
        <v>4565</v>
      </c>
      <c r="CE73" s="163">
        <v>555</v>
      </c>
      <c r="CF73" s="161">
        <v>5120</v>
      </c>
      <c r="CG73" s="161"/>
      <c r="CH73" s="259"/>
      <c r="CI73" s="250" t="s">
        <v>43</v>
      </c>
      <c r="CJ73" s="251"/>
      <c r="CK73" s="162">
        <v>10601</v>
      </c>
      <c r="CL73" s="163">
        <v>1435</v>
      </c>
      <c r="CM73" s="161">
        <v>12036</v>
      </c>
      <c r="CN73" s="161"/>
      <c r="CO73" s="257" t="s">
        <v>70</v>
      </c>
      <c r="CP73" s="260" t="s">
        <v>48</v>
      </c>
      <c r="CQ73" s="165" t="s">
        <v>3</v>
      </c>
      <c r="CR73" s="166">
        <v>46</v>
      </c>
      <c r="CS73" s="167">
        <v>8</v>
      </c>
      <c r="CT73" s="169">
        <v>54</v>
      </c>
      <c r="CU73" s="161"/>
    </row>
    <row r="74" spans="1:100" s="76" customFormat="1" ht="25.2" x14ac:dyDescent="0.3">
      <c r="A74" s="181" t="s">
        <v>3</v>
      </c>
      <c r="B74" s="124">
        <f>B18/B21*100</f>
        <v>76.507733138098288</v>
      </c>
      <c r="C74" s="124">
        <f t="shared" ref="C74:F74" si="44">C18/C21*100</f>
        <v>76.141460186750976</v>
      </c>
      <c r="D74" s="124">
        <f t="shared" si="44"/>
        <v>73.348798247309759</v>
      </c>
      <c r="E74" s="124">
        <f t="shared" si="44"/>
        <v>71.95757173974809</v>
      </c>
      <c r="F74" s="124">
        <f t="shared" si="44"/>
        <v>73.354964308890331</v>
      </c>
      <c r="G74" s="125">
        <f>G18/G21*100</f>
        <v>72.251003755990155</v>
      </c>
      <c r="H74" s="124">
        <f>H18/H21*100</f>
        <v>72.076923076923066</v>
      </c>
      <c r="I74" s="124">
        <f t="shared" ref="I74:L74" si="45">I18/I21*100</f>
        <v>66.873834679925409</v>
      </c>
      <c r="J74" s="124">
        <f t="shared" si="45"/>
        <v>67.047223663726001</v>
      </c>
      <c r="K74" s="124">
        <f t="shared" si="45"/>
        <v>68.343393695506364</v>
      </c>
      <c r="L74" s="124">
        <f t="shared" si="45"/>
        <v>68.497983870967744</v>
      </c>
      <c r="M74" s="125">
        <f>M18/M21*100</f>
        <v>66.666666666666657</v>
      </c>
      <c r="N74" s="124">
        <f>N18/N21*100</f>
        <v>76.036640222458502</v>
      </c>
      <c r="O74" s="124">
        <f t="shared" ref="O74:R74" si="46">O18/O21*100</f>
        <v>75.161078238001309</v>
      </c>
      <c r="P74" s="124">
        <f t="shared" si="46"/>
        <v>72.652757078986582</v>
      </c>
      <c r="Q74" s="124">
        <f t="shared" si="46"/>
        <v>71.510373443983397</v>
      </c>
      <c r="R74" s="124">
        <f t="shared" si="46"/>
        <v>72.80096585029321</v>
      </c>
      <c r="S74" s="125">
        <f>S18/S21*100</f>
        <v>71.588379658695274</v>
      </c>
      <c r="BC74" s="257" t="s">
        <v>70</v>
      </c>
      <c r="BD74" s="260" t="s">
        <v>48</v>
      </c>
      <c r="BE74" s="165" t="s">
        <v>3</v>
      </c>
      <c r="BF74" s="166">
        <v>2307</v>
      </c>
      <c r="BG74" s="167">
        <v>276</v>
      </c>
      <c r="BH74" s="169">
        <v>2583</v>
      </c>
      <c r="BI74" s="175"/>
      <c r="BJ74" s="257" t="s">
        <v>70</v>
      </c>
      <c r="BK74" s="260" t="s">
        <v>48</v>
      </c>
      <c r="BL74" s="165" t="s">
        <v>3</v>
      </c>
      <c r="BM74" s="166">
        <v>2544</v>
      </c>
      <c r="BN74" s="167">
        <v>275</v>
      </c>
      <c r="BO74" s="169">
        <v>2819</v>
      </c>
      <c r="BP74" s="160"/>
      <c r="BQ74" s="258"/>
      <c r="BR74" s="253"/>
      <c r="BS74" s="154" t="s">
        <v>5</v>
      </c>
      <c r="BT74" s="155">
        <v>26</v>
      </c>
      <c r="BU74" s="156">
        <v>4</v>
      </c>
      <c r="BV74" s="157">
        <v>30</v>
      </c>
      <c r="BW74" s="160"/>
      <c r="BX74" s="182">
        <f t="shared" si="43"/>
        <v>2426</v>
      </c>
      <c r="BY74" s="182">
        <f t="shared" si="43"/>
        <v>229</v>
      </c>
      <c r="BZ74" s="182">
        <f t="shared" si="43"/>
        <v>2655</v>
      </c>
      <c r="CA74" s="257" t="s">
        <v>70</v>
      </c>
      <c r="CB74" s="260" t="s">
        <v>48</v>
      </c>
      <c r="CC74" s="165" t="s">
        <v>3</v>
      </c>
      <c r="CD74" s="166">
        <v>2142</v>
      </c>
      <c r="CE74" s="167">
        <v>259</v>
      </c>
      <c r="CF74" s="169">
        <v>2401</v>
      </c>
      <c r="CG74" s="161"/>
      <c r="CH74" s="257" t="s">
        <v>70</v>
      </c>
      <c r="CI74" s="260" t="s">
        <v>48</v>
      </c>
      <c r="CJ74" s="165" t="s">
        <v>3</v>
      </c>
      <c r="CK74" s="166">
        <v>2394</v>
      </c>
      <c r="CL74" s="167">
        <v>286</v>
      </c>
      <c r="CM74" s="169">
        <v>2680</v>
      </c>
      <c r="CN74" s="161"/>
      <c r="CO74" s="258"/>
      <c r="CP74" s="253"/>
      <c r="CQ74" s="154" t="s">
        <v>4</v>
      </c>
      <c r="CR74" s="155">
        <v>30</v>
      </c>
      <c r="CS74" s="156">
        <v>10</v>
      </c>
      <c r="CT74" s="157">
        <v>40</v>
      </c>
      <c r="CU74" s="161"/>
    </row>
    <row r="75" spans="1:100" s="76" customFormat="1" ht="25.2" x14ac:dyDescent="0.3">
      <c r="A75" s="181" t="s">
        <v>4</v>
      </c>
      <c r="B75" s="124">
        <f t="shared" ref="B75:S75" si="47">B19/B21*100</f>
        <v>17.141026814313172</v>
      </c>
      <c r="C75" s="124">
        <f t="shared" si="47"/>
        <v>15.910594809205206</v>
      </c>
      <c r="D75" s="124">
        <f t="shared" si="47"/>
        <v>17.159610799664925</v>
      </c>
      <c r="E75" s="124">
        <f t="shared" si="47"/>
        <v>18.003598825646367</v>
      </c>
      <c r="F75" s="124">
        <f t="shared" si="47"/>
        <v>16.846203763789745</v>
      </c>
      <c r="G75" s="125">
        <f t="shared" si="47"/>
        <v>17.400595777748997</v>
      </c>
      <c r="H75" s="124">
        <f t="shared" si="47"/>
        <v>17.76923076923077</v>
      </c>
      <c r="I75" s="124">
        <f t="shared" si="47"/>
        <v>19.577377252952143</v>
      </c>
      <c r="J75" s="124">
        <f t="shared" si="47"/>
        <v>20.238713025428126</v>
      </c>
      <c r="K75" s="124">
        <f t="shared" si="47"/>
        <v>19.047619047619047</v>
      </c>
      <c r="L75" s="124">
        <f t="shared" si="47"/>
        <v>20.614919354838708</v>
      </c>
      <c r="M75" s="125">
        <f t="shared" si="47"/>
        <v>20.346320346320347</v>
      </c>
      <c r="N75" s="124">
        <f t="shared" si="47"/>
        <v>17.207818761756769</v>
      </c>
      <c r="O75" s="124">
        <f t="shared" si="47"/>
        <v>16.298487836949374</v>
      </c>
      <c r="P75" s="124">
        <f t="shared" si="47"/>
        <v>17.499713401352746</v>
      </c>
      <c r="Q75" s="124">
        <f t="shared" si="47"/>
        <v>18.132780082987551</v>
      </c>
      <c r="R75" s="124">
        <f t="shared" si="47"/>
        <v>17.276072208807637</v>
      </c>
      <c r="S75" s="125">
        <f t="shared" si="47"/>
        <v>17.75012841732778</v>
      </c>
      <c r="BC75" s="258"/>
      <c r="BD75" s="253"/>
      <c r="BE75" s="154" t="s">
        <v>4</v>
      </c>
      <c r="BF75" s="155">
        <v>1181</v>
      </c>
      <c r="BG75" s="156">
        <v>138</v>
      </c>
      <c r="BH75" s="157">
        <v>1319</v>
      </c>
      <c r="BI75" s="143"/>
      <c r="BJ75" s="258"/>
      <c r="BK75" s="253"/>
      <c r="BL75" s="154" t="s">
        <v>4</v>
      </c>
      <c r="BM75" s="155">
        <v>1686</v>
      </c>
      <c r="BN75" s="156">
        <v>145</v>
      </c>
      <c r="BO75" s="157">
        <v>1831</v>
      </c>
      <c r="BP75" s="160"/>
      <c r="BQ75" s="259"/>
      <c r="BR75" s="250" t="s">
        <v>43</v>
      </c>
      <c r="BS75" s="251"/>
      <c r="BT75" s="162">
        <v>105</v>
      </c>
      <c r="BU75" s="163">
        <v>19</v>
      </c>
      <c r="BV75" s="161">
        <v>124</v>
      </c>
      <c r="BW75" s="160"/>
      <c r="BX75" s="182">
        <f t="shared" si="43"/>
        <v>10223</v>
      </c>
      <c r="BY75" s="182">
        <f t="shared" si="43"/>
        <v>1078</v>
      </c>
      <c r="BZ75" s="182">
        <f t="shared" si="43"/>
        <v>11301</v>
      </c>
      <c r="CA75" s="258"/>
      <c r="CB75" s="253"/>
      <c r="CC75" s="154" t="s">
        <v>4</v>
      </c>
      <c r="CD75" s="155">
        <v>1128</v>
      </c>
      <c r="CE75" s="156">
        <v>143</v>
      </c>
      <c r="CF75" s="157">
        <v>1271</v>
      </c>
      <c r="CG75" s="161"/>
      <c r="CH75" s="258"/>
      <c r="CI75" s="253"/>
      <c r="CJ75" s="154" t="s">
        <v>4</v>
      </c>
      <c r="CK75" s="155">
        <v>1576</v>
      </c>
      <c r="CL75" s="156">
        <v>130</v>
      </c>
      <c r="CM75" s="157">
        <v>1706</v>
      </c>
      <c r="CN75" s="161"/>
      <c r="CO75" s="258"/>
      <c r="CP75" s="253"/>
      <c r="CQ75" s="154" t="s">
        <v>5</v>
      </c>
      <c r="CR75" s="155">
        <v>33</v>
      </c>
      <c r="CS75" s="156">
        <v>4</v>
      </c>
      <c r="CT75" s="157">
        <v>37</v>
      </c>
      <c r="CU75" s="161"/>
    </row>
    <row r="76" spans="1:100" s="76" customFormat="1" ht="25.2" x14ac:dyDescent="0.3">
      <c r="A76" s="181" t="s">
        <v>5</v>
      </c>
      <c r="B76" s="124">
        <f>B20/B21*100</f>
        <v>6.3512400475885427</v>
      </c>
      <c r="C76" s="124">
        <f t="shared" ref="C76:G76" si="48">C20/C21*100</f>
        <v>7.9479450040438202</v>
      </c>
      <c r="D76" s="124">
        <f t="shared" si="48"/>
        <v>9.4915909530253231</v>
      </c>
      <c r="E76" s="124">
        <f t="shared" si="48"/>
        <v>10.03882943460555</v>
      </c>
      <c r="F76" s="124">
        <f t="shared" si="48"/>
        <v>9.798831927319922</v>
      </c>
      <c r="G76" s="125">
        <f t="shared" si="48"/>
        <v>10.348400466260847</v>
      </c>
      <c r="H76" s="124">
        <f>H20/H21*100</f>
        <v>10.153846153846153</v>
      </c>
      <c r="I76" s="124">
        <f t="shared" ref="I76:M76" si="49">I20/I21*100</f>
        <v>13.548788067122436</v>
      </c>
      <c r="J76" s="124">
        <f t="shared" si="49"/>
        <v>12.714063310845875</v>
      </c>
      <c r="K76" s="124">
        <f t="shared" si="49"/>
        <v>12.608987256874581</v>
      </c>
      <c r="L76" s="124">
        <f t="shared" si="49"/>
        <v>10.887096774193548</v>
      </c>
      <c r="M76" s="125">
        <f t="shared" si="49"/>
        <v>12.987012987012985</v>
      </c>
      <c r="N76" s="124">
        <f>N20/N21*100</f>
        <v>6.755541015784738</v>
      </c>
      <c r="O76" s="124">
        <f t="shared" ref="O76:S76" si="50">O20/O21*100</f>
        <v>8.5404339250493102</v>
      </c>
      <c r="P76" s="124">
        <f t="shared" si="50"/>
        <v>9.8475295196606663</v>
      </c>
      <c r="Q76" s="124">
        <f t="shared" si="50"/>
        <v>10.356846473029044</v>
      </c>
      <c r="R76" s="124">
        <f t="shared" si="50"/>
        <v>9.9229619408991603</v>
      </c>
      <c r="S76" s="125">
        <f t="shared" si="50"/>
        <v>10.661491923976941</v>
      </c>
      <c r="BC76" s="258"/>
      <c r="BD76" s="253"/>
      <c r="BE76" s="154" t="s">
        <v>5</v>
      </c>
      <c r="BF76" s="155">
        <v>994</v>
      </c>
      <c r="BG76" s="156">
        <v>105</v>
      </c>
      <c r="BH76" s="157">
        <v>1099</v>
      </c>
      <c r="BI76" s="143"/>
      <c r="BJ76" s="258"/>
      <c r="BK76" s="253"/>
      <c r="BL76" s="154" t="s">
        <v>5</v>
      </c>
      <c r="BM76" s="155">
        <v>1406</v>
      </c>
      <c r="BN76" s="156">
        <v>120</v>
      </c>
      <c r="BO76" s="157">
        <v>1526</v>
      </c>
      <c r="BP76" s="160"/>
      <c r="BQ76" s="257" t="s">
        <v>71</v>
      </c>
      <c r="BR76" s="260" t="s">
        <v>48</v>
      </c>
      <c r="BS76" s="165" t="s">
        <v>3</v>
      </c>
      <c r="BT76" s="166">
        <v>212</v>
      </c>
      <c r="BU76" s="167">
        <v>71</v>
      </c>
      <c r="BV76" s="169">
        <v>283</v>
      </c>
      <c r="BW76" s="160"/>
      <c r="BX76" s="182">
        <f>BF78+BM78+BT76</f>
        <v>15719</v>
      </c>
      <c r="BY76" s="182">
        <f t="shared" si="43"/>
        <v>2961</v>
      </c>
      <c r="BZ76" s="182">
        <f t="shared" si="43"/>
        <v>18680</v>
      </c>
      <c r="CA76" s="258"/>
      <c r="CB76" s="253"/>
      <c r="CC76" s="154" t="s">
        <v>5</v>
      </c>
      <c r="CD76" s="155">
        <v>1034</v>
      </c>
      <c r="CE76" s="156">
        <v>94</v>
      </c>
      <c r="CF76" s="157">
        <v>1128</v>
      </c>
      <c r="CG76" s="161"/>
      <c r="CH76" s="258"/>
      <c r="CI76" s="253"/>
      <c r="CJ76" s="154" t="s">
        <v>5</v>
      </c>
      <c r="CK76" s="155">
        <v>1379</v>
      </c>
      <c r="CL76" s="156">
        <v>129</v>
      </c>
      <c r="CM76" s="157">
        <v>1508</v>
      </c>
      <c r="CN76" s="161"/>
      <c r="CO76" s="259"/>
      <c r="CP76" s="250" t="s">
        <v>43</v>
      </c>
      <c r="CQ76" s="251"/>
      <c r="CR76" s="162">
        <v>109</v>
      </c>
      <c r="CS76" s="163">
        <v>22</v>
      </c>
      <c r="CT76" s="161">
        <v>131</v>
      </c>
      <c r="CU76" s="161"/>
    </row>
    <row r="77" spans="1:100" s="76" customFormat="1" ht="17.399999999999999" thickBot="1" x14ac:dyDescent="0.35">
      <c r="A77" s="183" t="s">
        <v>6</v>
      </c>
      <c r="B77" s="126">
        <f t="shared" ref="B77:S77" si="51">SUM(B74:B76)</f>
        <v>100.00000000000001</v>
      </c>
      <c r="C77" s="126">
        <f t="shared" si="51"/>
        <v>100</v>
      </c>
      <c r="D77" s="126">
        <f t="shared" si="51"/>
        <v>100.00000000000001</v>
      </c>
      <c r="E77" s="126">
        <f t="shared" si="51"/>
        <v>100</v>
      </c>
      <c r="F77" s="126">
        <f t="shared" si="51"/>
        <v>100</v>
      </c>
      <c r="G77" s="127">
        <f t="shared" si="51"/>
        <v>100</v>
      </c>
      <c r="H77" s="126">
        <f t="shared" si="51"/>
        <v>100</v>
      </c>
      <c r="I77" s="126">
        <f t="shared" si="51"/>
        <v>99.999999999999986</v>
      </c>
      <c r="J77" s="126">
        <f t="shared" si="51"/>
        <v>100</v>
      </c>
      <c r="K77" s="126">
        <f t="shared" si="51"/>
        <v>100</v>
      </c>
      <c r="L77" s="126">
        <f t="shared" si="51"/>
        <v>100</v>
      </c>
      <c r="M77" s="126">
        <f t="shared" si="51"/>
        <v>99.999999999999986</v>
      </c>
      <c r="N77" s="128">
        <f t="shared" si="51"/>
        <v>100.00000000000001</v>
      </c>
      <c r="O77" s="126">
        <f t="shared" si="51"/>
        <v>100</v>
      </c>
      <c r="P77" s="126">
        <f t="shared" si="51"/>
        <v>100</v>
      </c>
      <c r="Q77" s="126">
        <f t="shared" si="51"/>
        <v>100</v>
      </c>
      <c r="R77" s="126">
        <f t="shared" si="51"/>
        <v>100</v>
      </c>
      <c r="S77" s="127">
        <f t="shared" si="51"/>
        <v>100</v>
      </c>
      <c r="BC77" s="259"/>
      <c r="BD77" s="250" t="s">
        <v>43</v>
      </c>
      <c r="BE77" s="251"/>
      <c r="BF77" s="162">
        <v>4482</v>
      </c>
      <c r="BG77" s="163">
        <v>519</v>
      </c>
      <c r="BH77" s="161">
        <v>5001</v>
      </c>
      <c r="BI77" s="173"/>
      <c r="BJ77" s="259"/>
      <c r="BK77" s="250" t="s">
        <v>43</v>
      </c>
      <c r="BL77" s="251"/>
      <c r="BM77" s="162">
        <v>5636</v>
      </c>
      <c r="BN77" s="163">
        <v>540</v>
      </c>
      <c r="BO77" s="161">
        <v>6176</v>
      </c>
      <c r="BP77" s="160"/>
      <c r="BQ77" s="258"/>
      <c r="BR77" s="253"/>
      <c r="BS77" s="154" t="s">
        <v>4</v>
      </c>
      <c r="BT77" s="155">
        <v>168</v>
      </c>
      <c r="BU77" s="156">
        <v>37</v>
      </c>
      <c r="BV77" s="157">
        <v>205</v>
      </c>
      <c r="BW77" s="160"/>
      <c r="BX77" s="182">
        <f t="shared" si="43"/>
        <v>9957</v>
      </c>
      <c r="BY77" s="182">
        <f t="shared" si="43"/>
        <v>1404</v>
      </c>
      <c r="BZ77" s="182">
        <f t="shared" si="43"/>
        <v>11361</v>
      </c>
      <c r="CA77" s="259"/>
      <c r="CB77" s="250" t="s">
        <v>43</v>
      </c>
      <c r="CC77" s="251"/>
      <c r="CD77" s="162">
        <v>4304</v>
      </c>
      <c r="CE77" s="163">
        <v>496</v>
      </c>
      <c r="CF77" s="161">
        <v>4800</v>
      </c>
      <c r="CG77" s="161"/>
      <c r="CH77" s="259"/>
      <c r="CI77" s="250" t="s">
        <v>43</v>
      </c>
      <c r="CJ77" s="251"/>
      <c r="CK77" s="162">
        <v>5349</v>
      </c>
      <c r="CL77" s="163">
        <v>545</v>
      </c>
      <c r="CM77" s="161">
        <v>5894</v>
      </c>
      <c r="CN77" s="161"/>
      <c r="CO77" s="257" t="s">
        <v>71</v>
      </c>
      <c r="CP77" s="260" t="s">
        <v>48</v>
      </c>
      <c r="CQ77" s="165" t="s">
        <v>3</v>
      </c>
      <c r="CR77" s="166">
        <v>204</v>
      </c>
      <c r="CS77" s="167">
        <v>78</v>
      </c>
      <c r="CT77" s="169">
        <v>282</v>
      </c>
      <c r="CU77" s="161"/>
    </row>
    <row r="78" spans="1:100" s="76" customFormat="1" ht="25.2" x14ac:dyDescent="0.3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BC78" s="257" t="s">
        <v>71</v>
      </c>
      <c r="BD78" s="260" t="s">
        <v>48</v>
      </c>
      <c r="BE78" s="165" t="s">
        <v>3</v>
      </c>
      <c r="BF78" s="166">
        <v>7926</v>
      </c>
      <c r="BG78" s="167">
        <v>1607</v>
      </c>
      <c r="BH78" s="169">
        <v>9533</v>
      </c>
      <c r="BI78" s="175"/>
      <c r="BJ78" s="257" t="s">
        <v>71</v>
      </c>
      <c r="BK78" s="260" t="s">
        <v>48</v>
      </c>
      <c r="BL78" s="165" t="s">
        <v>3</v>
      </c>
      <c r="BM78" s="166">
        <v>7581</v>
      </c>
      <c r="BN78" s="167">
        <v>1283</v>
      </c>
      <c r="BO78" s="169">
        <v>8864</v>
      </c>
      <c r="BP78" s="160"/>
      <c r="BQ78" s="258"/>
      <c r="BR78" s="253"/>
      <c r="BS78" s="154" t="s">
        <v>5</v>
      </c>
      <c r="BT78" s="155">
        <v>93</v>
      </c>
      <c r="BU78" s="156">
        <v>32</v>
      </c>
      <c r="BV78" s="157">
        <v>125</v>
      </c>
      <c r="BW78" s="160"/>
      <c r="BX78" s="182">
        <f t="shared" si="43"/>
        <v>6514</v>
      </c>
      <c r="BY78" s="182">
        <f t="shared" si="43"/>
        <v>1121</v>
      </c>
      <c r="BZ78" s="182">
        <f t="shared" si="43"/>
        <v>7635</v>
      </c>
      <c r="CA78" s="257" t="s">
        <v>71</v>
      </c>
      <c r="CB78" s="260" t="s">
        <v>48</v>
      </c>
      <c r="CC78" s="165" t="s">
        <v>3</v>
      </c>
      <c r="CD78" s="166">
        <v>8097</v>
      </c>
      <c r="CE78" s="167">
        <v>1746</v>
      </c>
      <c r="CF78" s="169">
        <v>9843</v>
      </c>
      <c r="CG78" s="161"/>
      <c r="CH78" s="257" t="s">
        <v>71</v>
      </c>
      <c r="CI78" s="260" t="s">
        <v>48</v>
      </c>
      <c r="CJ78" s="165" t="s">
        <v>3</v>
      </c>
      <c r="CK78" s="166">
        <v>7770</v>
      </c>
      <c r="CL78" s="167">
        <v>1455</v>
      </c>
      <c r="CM78" s="169">
        <v>9225</v>
      </c>
      <c r="CN78" s="161"/>
      <c r="CO78" s="258"/>
      <c r="CP78" s="253"/>
      <c r="CQ78" s="154" t="s">
        <v>4</v>
      </c>
      <c r="CR78" s="155">
        <v>193</v>
      </c>
      <c r="CS78" s="156">
        <v>39</v>
      </c>
      <c r="CT78" s="157">
        <v>232</v>
      </c>
      <c r="CU78" s="161"/>
    </row>
    <row r="79" spans="1:100" s="76" customFormat="1" ht="25.8" thickBot="1" x14ac:dyDescent="0.35">
      <c r="A79" s="81"/>
      <c r="BC79" s="258"/>
      <c r="BD79" s="253"/>
      <c r="BE79" s="154" t="s">
        <v>4</v>
      </c>
      <c r="BF79" s="155">
        <v>4091</v>
      </c>
      <c r="BG79" s="156">
        <v>732</v>
      </c>
      <c r="BH79" s="157">
        <v>4823</v>
      </c>
      <c r="BI79" s="143"/>
      <c r="BJ79" s="258"/>
      <c r="BK79" s="253"/>
      <c r="BL79" s="154" t="s">
        <v>4</v>
      </c>
      <c r="BM79" s="155">
        <v>5698</v>
      </c>
      <c r="BN79" s="156">
        <v>635</v>
      </c>
      <c r="BO79" s="157">
        <v>6333</v>
      </c>
      <c r="BP79" s="160"/>
      <c r="BQ79" s="259"/>
      <c r="BR79" s="250" t="s">
        <v>43</v>
      </c>
      <c r="BS79" s="251"/>
      <c r="BT79" s="162">
        <v>473</v>
      </c>
      <c r="BU79" s="163">
        <v>140</v>
      </c>
      <c r="BV79" s="161">
        <v>613</v>
      </c>
      <c r="BW79" s="160"/>
      <c r="BX79" s="182">
        <f t="shared" si="43"/>
        <v>32190</v>
      </c>
      <c r="BY79" s="182">
        <f t="shared" si="43"/>
        <v>5486</v>
      </c>
      <c r="BZ79" s="182">
        <f t="shared" si="43"/>
        <v>37676</v>
      </c>
      <c r="CA79" s="258"/>
      <c r="CB79" s="253"/>
      <c r="CC79" s="154" t="s">
        <v>4</v>
      </c>
      <c r="CD79" s="155">
        <v>4313</v>
      </c>
      <c r="CE79" s="156">
        <v>762</v>
      </c>
      <c r="CF79" s="157">
        <v>5075</v>
      </c>
      <c r="CG79" s="161"/>
      <c r="CH79" s="258"/>
      <c r="CI79" s="253"/>
      <c r="CJ79" s="154" t="s">
        <v>4</v>
      </c>
      <c r="CK79" s="155">
        <v>5786</v>
      </c>
      <c r="CL79" s="156">
        <v>697</v>
      </c>
      <c r="CM79" s="157">
        <v>6483</v>
      </c>
      <c r="CN79" s="161"/>
      <c r="CO79" s="258"/>
      <c r="CP79" s="253"/>
      <c r="CQ79" s="154" t="s">
        <v>5</v>
      </c>
      <c r="CR79" s="155">
        <v>112</v>
      </c>
      <c r="CS79" s="156">
        <v>35</v>
      </c>
      <c r="CT79" s="157">
        <v>147</v>
      </c>
      <c r="CU79" s="161"/>
    </row>
    <row r="80" spans="1:100" s="76" customFormat="1" ht="25.8" thickBot="1" x14ac:dyDescent="0.35">
      <c r="A80" s="290" t="s">
        <v>9</v>
      </c>
      <c r="B80" s="292" t="s">
        <v>0</v>
      </c>
      <c r="C80" s="293"/>
      <c r="D80" s="293"/>
      <c r="E80" s="293"/>
      <c r="F80" s="293"/>
      <c r="G80" s="294"/>
      <c r="H80" s="292" t="s">
        <v>1</v>
      </c>
      <c r="I80" s="293"/>
      <c r="J80" s="293"/>
      <c r="K80" s="293"/>
      <c r="L80" s="293"/>
      <c r="M80" s="294"/>
      <c r="N80" s="292" t="s">
        <v>2</v>
      </c>
      <c r="O80" s="293"/>
      <c r="P80" s="293"/>
      <c r="Q80" s="293"/>
      <c r="R80" s="293"/>
      <c r="S80" s="294"/>
      <c r="BC80" s="258"/>
      <c r="BD80" s="253"/>
      <c r="BE80" s="154" t="s">
        <v>5</v>
      </c>
      <c r="BF80" s="155">
        <v>2634</v>
      </c>
      <c r="BG80" s="156">
        <v>629</v>
      </c>
      <c r="BH80" s="157">
        <v>3263</v>
      </c>
      <c r="BI80" s="143"/>
      <c r="BJ80" s="258"/>
      <c r="BK80" s="253"/>
      <c r="BL80" s="154" t="s">
        <v>5</v>
      </c>
      <c r="BM80" s="155">
        <v>3787</v>
      </c>
      <c r="BN80" s="156">
        <v>460</v>
      </c>
      <c r="BO80" s="157">
        <v>4247</v>
      </c>
      <c r="BP80" s="160"/>
      <c r="BQ80" s="257" t="s">
        <v>72</v>
      </c>
      <c r="BR80" s="260" t="s">
        <v>48</v>
      </c>
      <c r="BS80" s="165" t="s">
        <v>3</v>
      </c>
      <c r="BT80" s="166">
        <v>19</v>
      </c>
      <c r="BU80" s="167">
        <v>8</v>
      </c>
      <c r="BV80" s="169">
        <v>27</v>
      </c>
      <c r="BW80" s="160"/>
      <c r="BX80" s="182">
        <f>BF82+BM82+BT80</f>
        <v>1610</v>
      </c>
      <c r="BY80" s="182">
        <f t="shared" si="43"/>
        <v>463</v>
      </c>
      <c r="BZ80" s="182">
        <f t="shared" si="43"/>
        <v>2073</v>
      </c>
      <c r="CA80" s="258"/>
      <c r="CB80" s="253"/>
      <c r="CC80" s="154" t="s">
        <v>5</v>
      </c>
      <c r="CD80" s="155">
        <v>2996</v>
      </c>
      <c r="CE80" s="156">
        <v>624</v>
      </c>
      <c r="CF80" s="157">
        <v>3620</v>
      </c>
      <c r="CG80" s="161"/>
      <c r="CH80" s="258"/>
      <c r="CI80" s="253"/>
      <c r="CJ80" s="154" t="s">
        <v>5</v>
      </c>
      <c r="CK80" s="155">
        <v>4109</v>
      </c>
      <c r="CL80" s="156">
        <v>505</v>
      </c>
      <c r="CM80" s="157">
        <v>4614</v>
      </c>
      <c r="CN80" s="161"/>
      <c r="CO80" s="259"/>
      <c r="CP80" s="250" t="s">
        <v>43</v>
      </c>
      <c r="CQ80" s="251"/>
      <c r="CR80" s="162">
        <v>509</v>
      </c>
      <c r="CS80" s="163">
        <v>152</v>
      </c>
      <c r="CT80" s="161">
        <v>661</v>
      </c>
      <c r="CU80" s="161"/>
      <c r="CV80" s="182">
        <f>CD85+CE85+CK85+CL85+CR84+CS84</f>
        <v>5371</v>
      </c>
    </row>
    <row r="81" spans="1:99" s="76" customFormat="1" ht="17.399999999999999" thickBot="1" x14ac:dyDescent="0.35">
      <c r="A81" s="291"/>
      <c r="B81" s="178">
        <v>2001</v>
      </c>
      <c r="C81" s="179">
        <v>2010</v>
      </c>
      <c r="D81" s="179">
        <v>2014</v>
      </c>
      <c r="E81" s="179">
        <v>2015</v>
      </c>
      <c r="F81" s="179">
        <v>2016</v>
      </c>
      <c r="G81" s="179">
        <v>2017</v>
      </c>
      <c r="H81" s="178">
        <v>2001</v>
      </c>
      <c r="I81" s="179">
        <v>2010</v>
      </c>
      <c r="J81" s="179">
        <v>2014</v>
      </c>
      <c r="K81" s="179">
        <v>2015</v>
      </c>
      <c r="L81" s="179">
        <v>2016</v>
      </c>
      <c r="M81" s="179">
        <v>2017</v>
      </c>
      <c r="N81" s="178">
        <v>2001</v>
      </c>
      <c r="O81" s="179">
        <v>2010</v>
      </c>
      <c r="P81" s="179">
        <v>2014</v>
      </c>
      <c r="Q81" s="179">
        <v>2015</v>
      </c>
      <c r="R81" s="179">
        <v>2016</v>
      </c>
      <c r="S81" s="180">
        <v>2017</v>
      </c>
      <c r="BC81" s="259"/>
      <c r="BD81" s="250" t="s">
        <v>43</v>
      </c>
      <c r="BE81" s="251"/>
      <c r="BF81" s="162">
        <v>14651</v>
      </c>
      <c r="BG81" s="163">
        <v>2968</v>
      </c>
      <c r="BH81" s="161">
        <v>17619</v>
      </c>
      <c r="BI81" s="173"/>
      <c r="BJ81" s="259"/>
      <c r="BK81" s="250" t="s">
        <v>43</v>
      </c>
      <c r="BL81" s="251"/>
      <c r="BM81" s="162">
        <v>17066</v>
      </c>
      <c r="BN81" s="163">
        <v>2378</v>
      </c>
      <c r="BO81" s="161">
        <v>19444</v>
      </c>
      <c r="BP81" s="160"/>
      <c r="BQ81" s="258"/>
      <c r="BR81" s="253"/>
      <c r="BS81" s="154" t="s">
        <v>4</v>
      </c>
      <c r="BT81" s="155">
        <v>13</v>
      </c>
      <c r="BU81" s="156">
        <v>8</v>
      </c>
      <c r="BV81" s="157">
        <v>21</v>
      </c>
      <c r="BW81" s="160"/>
      <c r="BX81" s="182">
        <f t="shared" si="43"/>
        <v>1077</v>
      </c>
      <c r="BY81" s="182">
        <f t="shared" si="43"/>
        <v>184</v>
      </c>
      <c r="BZ81" s="182">
        <f t="shared" si="43"/>
        <v>1261</v>
      </c>
      <c r="CA81" s="259"/>
      <c r="CB81" s="250" t="s">
        <v>43</v>
      </c>
      <c r="CC81" s="251"/>
      <c r="CD81" s="162">
        <v>15406</v>
      </c>
      <c r="CE81" s="163">
        <v>3132</v>
      </c>
      <c r="CF81" s="161">
        <v>18538</v>
      </c>
      <c r="CG81" s="161"/>
      <c r="CH81" s="259"/>
      <c r="CI81" s="250" t="s">
        <v>43</v>
      </c>
      <c r="CJ81" s="251"/>
      <c r="CK81" s="162">
        <v>17665</v>
      </c>
      <c r="CL81" s="163">
        <v>2657</v>
      </c>
      <c r="CM81" s="161">
        <v>20322</v>
      </c>
      <c r="CN81" s="161"/>
      <c r="CO81" s="257" t="s">
        <v>72</v>
      </c>
      <c r="CP81" s="260" t="s">
        <v>48</v>
      </c>
      <c r="CQ81" s="165" t="s">
        <v>3</v>
      </c>
      <c r="CR81" s="166">
        <v>17</v>
      </c>
      <c r="CS81" s="167">
        <v>12</v>
      </c>
      <c r="CT81" s="169">
        <v>29</v>
      </c>
      <c r="CU81" s="161"/>
    </row>
    <row r="82" spans="1:99" s="76" customFormat="1" ht="25.2" x14ac:dyDescent="0.3">
      <c r="A82" s="181" t="s">
        <v>3</v>
      </c>
      <c r="B82" s="124">
        <f>B26/B29*100</f>
        <v>48.759321281202006</v>
      </c>
      <c r="C82" s="124">
        <f t="shared" ref="C82:F82" si="52">C26/C29*100</f>
        <v>47.324859592078042</v>
      </c>
      <c r="D82" s="124">
        <f t="shared" si="52"/>
        <v>47.49230641270897</v>
      </c>
      <c r="E82" s="124">
        <f t="shared" si="52"/>
        <v>46.211757168028186</v>
      </c>
      <c r="F82" s="124">
        <f t="shared" si="52"/>
        <v>47.823535165802596</v>
      </c>
      <c r="G82" s="125">
        <f>G26/G29*100</f>
        <v>46.937103052653143</v>
      </c>
      <c r="H82" s="124">
        <f>H26/H29*100</f>
        <v>56.581017304667014</v>
      </c>
      <c r="I82" s="124">
        <f t="shared" ref="I82:L82" si="53">I26/I29*100</f>
        <v>50.68783068783069</v>
      </c>
      <c r="J82" s="124">
        <f t="shared" si="53"/>
        <v>52.526132404181183</v>
      </c>
      <c r="K82" s="124">
        <f t="shared" si="53"/>
        <v>54.870129870129873</v>
      </c>
      <c r="L82" s="124">
        <f t="shared" si="53"/>
        <v>51.94805194805194</v>
      </c>
      <c r="M82" s="125">
        <f>M26/M29*100</f>
        <v>52.022577610536217</v>
      </c>
      <c r="N82" s="124">
        <f>N26/N29*100</f>
        <v>49.274936481324644</v>
      </c>
      <c r="O82" s="124">
        <f t="shared" ref="O82:R82" si="54">O26/O29*100</f>
        <v>47.61132143500992</v>
      </c>
      <c r="P82" s="124">
        <f t="shared" si="54"/>
        <v>47.931060663579075</v>
      </c>
      <c r="Q82" s="124">
        <f t="shared" si="54"/>
        <v>46.989357049132522</v>
      </c>
      <c r="R82" s="124">
        <f t="shared" si="54"/>
        <v>48.216971949385012</v>
      </c>
      <c r="S82" s="125">
        <f>S26/S29*100</f>
        <v>47.4364896073903</v>
      </c>
      <c r="BC82" s="257" t="s">
        <v>72</v>
      </c>
      <c r="BD82" s="260" t="s">
        <v>48</v>
      </c>
      <c r="BE82" s="165" t="s">
        <v>3</v>
      </c>
      <c r="BF82" s="166">
        <v>805</v>
      </c>
      <c r="BG82" s="167">
        <v>248</v>
      </c>
      <c r="BH82" s="169">
        <v>1053</v>
      </c>
      <c r="BI82" s="175"/>
      <c r="BJ82" s="257" t="s">
        <v>72</v>
      </c>
      <c r="BK82" s="260" t="s">
        <v>48</v>
      </c>
      <c r="BL82" s="165" t="s">
        <v>3</v>
      </c>
      <c r="BM82" s="166">
        <v>786</v>
      </c>
      <c r="BN82" s="167">
        <v>207</v>
      </c>
      <c r="BO82" s="169">
        <v>993</v>
      </c>
      <c r="BP82" s="160"/>
      <c r="BQ82" s="258"/>
      <c r="BR82" s="253"/>
      <c r="BS82" s="154" t="s">
        <v>5</v>
      </c>
      <c r="BT82" s="155">
        <v>14</v>
      </c>
      <c r="BU82" s="156">
        <v>8</v>
      </c>
      <c r="BV82" s="157">
        <v>22</v>
      </c>
      <c r="BW82" s="160"/>
      <c r="BX82" s="182">
        <f t="shared" si="43"/>
        <v>1499</v>
      </c>
      <c r="BY82" s="182">
        <f t="shared" si="43"/>
        <v>284</v>
      </c>
      <c r="BZ82" s="182">
        <f t="shared" si="43"/>
        <v>1783</v>
      </c>
      <c r="CA82" s="257" t="s">
        <v>72</v>
      </c>
      <c r="CB82" s="260" t="s">
        <v>48</v>
      </c>
      <c r="CC82" s="165" t="s">
        <v>3</v>
      </c>
      <c r="CD82" s="166">
        <v>853</v>
      </c>
      <c r="CE82" s="167">
        <v>266</v>
      </c>
      <c r="CF82" s="169">
        <v>1119</v>
      </c>
      <c r="CG82" s="161"/>
      <c r="CH82" s="257" t="s">
        <v>72</v>
      </c>
      <c r="CI82" s="260" t="s">
        <v>48</v>
      </c>
      <c r="CJ82" s="165" t="s">
        <v>3</v>
      </c>
      <c r="CK82" s="166">
        <v>857</v>
      </c>
      <c r="CL82" s="167">
        <v>202</v>
      </c>
      <c r="CM82" s="169">
        <v>1059</v>
      </c>
      <c r="CN82" s="161"/>
      <c r="CO82" s="258"/>
      <c r="CP82" s="253"/>
      <c r="CQ82" s="154" t="s">
        <v>4</v>
      </c>
      <c r="CR82" s="155">
        <v>13</v>
      </c>
      <c r="CS82" s="156">
        <v>4</v>
      </c>
      <c r="CT82" s="157">
        <v>17</v>
      </c>
      <c r="CU82" s="161"/>
    </row>
    <row r="83" spans="1:99" s="76" customFormat="1" ht="25.2" x14ac:dyDescent="0.3">
      <c r="A83" s="181" t="s">
        <v>4</v>
      </c>
      <c r="B83" s="124">
        <f t="shared" ref="B83:S83" si="55">B27/B29*100</f>
        <v>30.175970986066652</v>
      </c>
      <c r="C83" s="124">
        <f t="shared" si="55"/>
        <v>27.746576017341614</v>
      </c>
      <c r="D83" s="124">
        <f t="shared" si="55"/>
        <v>27.647009897696083</v>
      </c>
      <c r="E83" s="124">
        <f t="shared" si="55"/>
        <v>29.729296812429922</v>
      </c>
      <c r="F83" s="124">
        <f t="shared" si="55"/>
        <v>28.445661743128241</v>
      </c>
      <c r="G83" s="125">
        <f t="shared" si="55"/>
        <v>28.006556033599672</v>
      </c>
      <c r="H83" s="124">
        <f t="shared" si="55"/>
        <v>22.968012585212374</v>
      </c>
      <c r="I83" s="124">
        <f t="shared" si="55"/>
        <v>25.714285714285712</v>
      </c>
      <c r="J83" s="124">
        <f t="shared" si="55"/>
        <v>26.480836236933797</v>
      </c>
      <c r="K83" s="124">
        <f t="shared" si="55"/>
        <v>26.461038961038962</v>
      </c>
      <c r="L83" s="124">
        <f t="shared" si="55"/>
        <v>26.808905380333954</v>
      </c>
      <c r="M83" s="125">
        <f t="shared" si="55"/>
        <v>26.62276575729069</v>
      </c>
      <c r="N83" s="124">
        <f t="shared" si="55"/>
        <v>29.700814076084136</v>
      </c>
      <c r="O83" s="124">
        <f t="shared" si="55"/>
        <v>27.573463133225168</v>
      </c>
      <c r="P83" s="124">
        <f t="shared" si="55"/>
        <v>27.545364816642625</v>
      </c>
      <c r="Q83" s="124">
        <f t="shared" si="55"/>
        <v>29.435777810176411</v>
      </c>
      <c r="R83" s="124">
        <f t="shared" si="55"/>
        <v>28.289531899831871</v>
      </c>
      <c r="S83" s="125">
        <f t="shared" si="55"/>
        <v>27.87066974595843</v>
      </c>
      <c r="BC83" s="258"/>
      <c r="BD83" s="253"/>
      <c r="BE83" s="154" t="s">
        <v>4</v>
      </c>
      <c r="BF83" s="155">
        <v>430</v>
      </c>
      <c r="BG83" s="156">
        <v>86</v>
      </c>
      <c r="BH83" s="157">
        <v>516</v>
      </c>
      <c r="BI83" s="143"/>
      <c r="BJ83" s="258"/>
      <c r="BK83" s="253"/>
      <c r="BL83" s="154" t="s">
        <v>4</v>
      </c>
      <c r="BM83" s="155">
        <v>634</v>
      </c>
      <c r="BN83" s="156">
        <v>90</v>
      </c>
      <c r="BO83" s="157">
        <v>724</v>
      </c>
      <c r="BP83" s="160"/>
      <c r="BQ83" s="259"/>
      <c r="BR83" s="250" t="s">
        <v>43</v>
      </c>
      <c r="BS83" s="251"/>
      <c r="BT83" s="162">
        <v>46</v>
      </c>
      <c r="BU83" s="163">
        <v>24</v>
      </c>
      <c r="BV83" s="161">
        <v>70</v>
      </c>
      <c r="BW83" s="160"/>
      <c r="BX83" s="182">
        <f t="shared" si="43"/>
        <v>4186</v>
      </c>
      <c r="BY83" s="182">
        <f t="shared" si="43"/>
        <v>931</v>
      </c>
      <c r="BZ83" s="182">
        <f t="shared" si="43"/>
        <v>5117</v>
      </c>
      <c r="CA83" s="258"/>
      <c r="CB83" s="253"/>
      <c r="CC83" s="154" t="s">
        <v>4</v>
      </c>
      <c r="CD83" s="155">
        <v>457</v>
      </c>
      <c r="CE83" s="156">
        <v>102</v>
      </c>
      <c r="CF83" s="157">
        <v>559</v>
      </c>
      <c r="CG83" s="161"/>
      <c r="CH83" s="258"/>
      <c r="CI83" s="253"/>
      <c r="CJ83" s="154" t="s">
        <v>4</v>
      </c>
      <c r="CK83" s="155">
        <v>668</v>
      </c>
      <c r="CL83" s="156">
        <v>109</v>
      </c>
      <c r="CM83" s="157">
        <v>777</v>
      </c>
      <c r="CN83" s="161"/>
      <c r="CO83" s="258"/>
      <c r="CP83" s="253"/>
      <c r="CQ83" s="154" t="s">
        <v>5</v>
      </c>
      <c r="CR83" s="155">
        <v>24</v>
      </c>
      <c r="CS83" s="156">
        <v>6</v>
      </c>
      <c r="CT83" s="157">
        <v>30</v>
      </c>
      <c r="CU83" s="161"/>
    </row>
    <row r="84" spans="1:99" s="76" customFormat="1" ht="25.2" x14ac:dyDescent="0.3">
      <c r="A84" s="181" t="s">
        <v>5</v>
      </c>
      <c r="B84" s="124">
        <f>B28/B29*100</f>
        <v>21.064707732731343</v>
      </c>
      <c r="C84" s="124">
        <f t="shared" ref="C84:G84" si="56">C28/C29*100</f>
        <v>24.928564390580352</v>
      </c>
      <c r="D84" s="124">
        <f t="shared" si="56"/>
        <v>24.860683689594943</v>
      </c>
      <c r="E84" s="124">
        <f t="shared" si="56"/>
        <v>24.058946019541889</v>
      </c>
      <c r="F84" s="124">
        <f t="shared" si="56"/>
        <v>23.730803091069159</v>
      </c>
      <c r="G84" s="125">
        <f t="shared" si="56"/>
        <v>25.056340913747182</v>
      </c>
      <c r="H84" s="124">
        <f>H28/H29*100</f>
        <v>20.450970110120608</v>
      </c>
      <c r="I84" s="124">
        <f t="shared" ref="I84:M84" si="57">I28/I29*100</f>
        <v>23.597883597883598</v>
      </c>
      <c r="J84" s="124">
        <f t="shared" si="57"/>
        <v>20.993031358885016</v>
      </c>
      <c r="K84" s="124">
        <f t="shared" si="57"/>
        <v>18.668831168831169</v>
      </c>
      <c r="L84" s="124">
        <f t="shared" si="57"/>
        <v>21.243042671614102</v>
      </c>
      <c r="M84" s="125">
        <f t="shared" si="57"/>
        <v>21.354656632173093</v>
      </c>
      <c r="N84" s="124">
        <f>N28/N29*100</f>
        <v>21.024249442591216</v>
      </c>
      <c r="O84" s="124">
        <f t="shared" ref="O84:S84" si="58">O28/O29*100</f>
        <v>24.815215431764916</v>
      </c>
      <c r="P84" s="124">
        <f t="shared" si="58"/>
        <v>24.5235745197783</v>
      </c>
      <c r="Q84" s="124">
        <f t="shared" si="58"/>
        <v>23.574865140691063</v>
      </c>
      <c r="R84" s="124">
        <f t="shared" si="58"/>
        <v>23.493496150783116</v>
      </c>
      <c r="S84" s="125">
        <f t="shared" si="58"/>
        <v>24.69284064665127</v>
      </c>
      <c r="BC84" s="258"/>
      <c r="BD84" s="253"/>
      <c r="BE84" s="154" t="s">
        <v>5</v>
      </c>
      <c r="BF84" s="155">
        <v>577</v>
      </c>
      <c r="BG84" s="156">
        <v>146</v>
      </c>
      <c r="BH84" s="157">
        <v>723</v>
      </c>
      <c r="BI84" s="143"/>
      <c r="BJ84" s="258"/>
      <c r="BK84" s="253"/>
      <c r="BL84" s="154" t="s">
        <v>5</v>
      </c>
      <c r="BM84" s="155">
        <v>908</v>
      </c>
      <c r="BN84" s="156">
        <v>130</v>
      </c>
      <c r="BO84" s="157">
        <v>1038</v>
      </c>
      <c r="BP84" s="160"/>
      <c r="BQ84" s="257" t="s">
        <v>73</v>
      </c>
      <c r="BR84" s="260" t="s">
        <v>48</v>
      </c>
      <c r="BS84" s="165" t="s">
        <v>3</v>
      </c>
      <c r="BT84" s="166">
        <v>2</v>
      </c>
      <c r="BU84" s="167">
        <v>0</v>
      </c>
      <c r="BV84" s="169">
        <v>2</v>
      </c>
      <c r="BW84" s="160"/>
      <c r="CA84" s="258"/>
      <c r="CB84" s="253"/>
      <c r="CC84" s="154" t="s">
        <v>5</v>
      </c>
      <c r="CD84" s="155">
        <v>578</v>
      </c>
      <c r="CE84" s="156">
        <v>126</v>
      </c>
      <c r="CF84" s="157">
        <v>704</v>
      </c>
      <c r="CG84" s="161"/>
      <c r="CH84" s="258"/>
      <c r="CI84" s="253"/>
      <c r="CJ84" s="154" t="s">
        <v>5</v>
      </c>
      <c r="CK84" s="155">
        <v>943</v>
      </c>
      <c r="CL84" s="156">
        <v>134</v>
      </c>
      <c r="CM84" s="157">
        <v>1077</v>
      </c>
      <c r="CN84" s="161"/>
      <c r="CO84" s="259"/>
      <c r="CP84" s="250" t="s">
        <v>43</v>
      </c>
      <c r="CQ84" s="251"/>
      <c r="CR84" s="162">
        <v>54</v>
      </c>
      <c r="CS84" s="163">
        <v>22</v>
      </c>
      <c r="CT84" s="161">
        <v>76</v>
      </c>
      <c r="CU84" s="161"/>
    </row>
    <row r="85" spans="1:99" s="76" customFormat="1" ht="17.399999999999999" thickBot="1" x14ac:dyDescent="0.35">
      <c r="A85" s="183" t="s">
        <v>6</v>
      </c>
      <c r="B85" s="126">
        <f t="shared" ref="B85:S85" si="59">SUM(B82:B84)</f>
        <v>100</v>
      </c>
      <c r="C85" s="126">
        <f t="shared" si="59"/>
        <v>100</v>
      </c>
      <c r="D85" s="126">
        <f t="shared" si="59"/>
        <v>100</v>
      </c>
      <c r="E85" s="126">
        <f t="shared" si="59"/>
        <v>100</v>
      </c>
      <c r="F85" s="126">
        <f t="shared" si="59"/>
        <v>100</v>
      </c>
      <c r="G85" s="127">
        <f t="shared" si="59"/>
        <v>99.999999999999986</v>
      </c>
      <c r="H85" s="126">
        <f t="shared" si="59"/>
        <v>100</v>
      </c>
      <c r="I85" s="126">
        <f t="shared" si="59"/>
        <v>100</v>
      </c>
      <c r="J85" s="126">
        <f t="shared" si="59"/>
        <v>100</v>
      </c>
      <c r="K85" s="126">
        <f t="shared" si="59"/>
        <v>100</v>
      </c>
      <c r="L85" s="126">
        <f t="shared" si="59"/>
        <v>100</v>
      </c>
      <c r="M85" s="126">
        <f t="shared" si="59"/>
        <v>100</v>
      </c>
      <c r="N85" s="128">
        <f t="shared" si="59"/>
        <v>100</v>
      </c>
      <c r="O85" s="126">
        <f t="shared" si="59"/>
        <v>100</v>
      </c>
      <c r="P85" s="126">
        <f t="shared" si="59"/>
        <v>100</v>
      </c>
      <c r="Q85" s="126">
        <f t="shared" si="59"/>
        <v>100</v>
      </c>
      <c r="R85" s="126">
        <f t="shared" si="59"/>
        <v>100</v>
      </c>
      <c r="S85" s="127">
        <f t="shared" si="59"/>
        <v>100</v>
      </c>
      <c r="BC85" s="259"/>
      <c r="BD85" s="250" t="s">
        <v>43</v>
      </c>
      <c r="BE85" s="251"/>
      <c r="BF85" s="162">
        <v>1812</v>
      </c>
      <c r="BG85" s="163">
        <v>480</v>
      </c>
      <c r="BH85" s="161">
        <v>2292</v>
      </c>
      <c r="BI85" s="173"/>
      <c r="BJ85" s="259"/>
      <c r="BK85" s="250" t="s">
        <v>43</v>
      </c>
      <c r="BL85" s="251"/>
      <c r="BM85" s="162">
        <v>2328</v>
      </c>
      <c r="BN85" s="163">
        <v>427</v>
      </c>
      <c r="BO85" s="161">
        <v>2755</v>
      </c>
      <c r="BP85" s="160"/>
      <c r="BQ85" s="258"/>
      <c r="BR85" s="253"/>
      <c r="BS85" s="154" t="s">
        <v>4</v>
      </c>
      <c r="BT85" s="155">
        <v>3</v>
      </c>
      <c r="BU85" s="156">
        <v>0</v>
      </c>
      <c r="BV85" s="157">
        <v>3</v>
      </c>
      <c r="BW85" s="160"/>
      <c r="CA85" s="259"/>
      <c r="CB85" s="250" t="s">
        <v>43</v>
      </c>
      <c r="CC85" s="251"/>
      <c r="CD85" s="162">
        <v>1888</v>
      </c>
      <c r="CE85" s="163">
        <v>494</v>
      </c>
      <c r="CF85" s="161">
        <v>2382</v>
      </c>
      <c r="CG85" s="161"/>
      <c r="CH85" s="259"/>
      <c r="CI85" s="250" t="s">
        <v>43</v>
      </c>
      <c r="CJ85" s="251"/>
      <c r="CK85" s="162">
        <v>2468</v>
      </c>
      <c r="CL85" s="163">
        <v>445</v>
      </c>
      <c r="CM85" s="161">
        <v>2913</v>
      </c>
      <c r="CN85" s="161"/>
      <c r="CO85" s="257" t="s">
        <v>73</v>
      </c>
      <c r="CP85" s="260" t="s">
        <v>48</v>
      </c>
      <c r="CQ85" s="165" t="s">
        <v>3</v>
      </c>
      <c r="CR85" s="166">
        <v>3</v>
      </c>
      <c r="CS85" s="167">
        <v>0</v>
      </c>
      <c r="CT85" s="169">
        <v>3</v>
      </c>
      <c r="CU85" s="161"/>
    </row>
    <row r="86" spans="1:99" s="76" customFormat="1" ht="25.2" x14ac:dyDescent="0.3">
      <c r="A86" s="129"/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BC86" s="257" t="s">
        <v>73</v>
      </c>
      <c r="BD86" s="260" t="s">
        <v>48</v>
      </c>
      <c r="BE86" s="165" t="s">
        <v>3</v>
      </c>
      <c r="BF86" s="166">
        <v>32</v>
      </c>
      <c r="BG86" s="167">
        <v>9</v>
      </c>
      <c r="BH86" s="169">
        <v>41</v>
      </c>
      <c r="BI86" s="175"/>
      <c r="BJ86" s="257" t="s">
        <v>73</v>
      </c>
      <c r="BK86" s="260" t="s">
        <v>48</v>
      </c>
      <c r="BL86" s="165" t="s">
        <v>3</v>
      </c>
      <c r="BM86" s="166">
        <v>24</v>
      </c>
      <c r="BN86" s="167">
        <v>3</v>
      </c>
      <c r="BO86" s="169">
        <v>27</v>
      </c>
      <c r="BP86" s="160"/>
      <c r="BQ86" s="258"/>
      <c r="BR86" s="253"/>
      <c r="BS86" s="154" t="s">
        <v>5</v>
      </c>
      <c r="BT86" s="155">
        <v>4</v>
      </c>
      <c r="BU86" s="156">
        <v>2</v>
      </c>
      <c r="BV86" s="157">
        <v>6</v>
      </c>
      <c r="BW86" s="160"/>
      <c r="CA86" s="257" t="s">
        <v>73</v>
      </c>
      <c r="CB86" s="260" t="s">
        <v>48</v>
      </c>
      <c r="CC86" s="165" t="s">
        <v>3</v>
      </c>
      <c r="CD86" s="166">
        <v>42</v>
      </c>
      <c r="CE86" s="167">
        <v>11</v>
      </c>
      <c r="CF86" s="169">
        <v>53</v>
      </c>
      <c r="CG86" s="161"/>
      <c r="CH86" s="257" t="s">
        <v>73</v>
      </c>
      <c r="CI86" s="260" t="s">
        <v>48</v>
      </c>
      <c r="CJ86" s="165" t="s">
        <v>3</v>
      </c>
      <c r="CK86" s="166">
        <v>24</v>
      </c>
      <c r="CL86" s="167">
        <v>5</v>
      </c>
      <c r="CM86" s="169">
        <v>29</v>
      </c>
      <c r="CN86" s="161"/>
      <c r="CO86" s="258"/>
      <c r="CP86" s="253"/>
      <c r="CQ86" s="154" t="s">
        <v>4</v>
      </c>
      <c r="CR86" s="155">
        <v>1</v>
      </c>
      <c r="CS86" s="156">
        <v>1</v>
      </c>
      <c r="CT86" s="157">
        <v>2</v>
      </c>
      <c r="CU86" s="161"/>
    </row>
    <row r="87" spans="1:99" s="76" customFormat="1" ht="25.8" thickBot="1" x14ac:dyDescent="0.35">
      <c r="A87" s="81"/>
      <c r="BC87" s="258"/>
      <c r="BD87" s="253"/>
      <c r="BE87" s="154" t="s">
        <v>4</v>
      </c>
      <c r="BF87" s="155">
        <v>37</v>
      </c>
      <c r="BG87" s="156">
        <v>11</v>
      </c>
      <c r="BH87" s="157">
        <v>48</v>
      </c>
      <c r="BI87" s="143"/>
      <c r="BJ87" s="258"/>
      <c r="BK87" s="253"/>
      <c r="BL87" s="154" t="s">
        <v>4</v>
      </c>
      <c r="BM87" s="155">
        <v>30</v>
      </c>
      <c r="BN87" s="156">
        <v>4</v>
      </c>
      <c r="BO87" s="157">
        <v>34</v>
      </c>
      <c r="BP87" s="160"/>
      <c r="BQ87" s="259"/>
      <c r="BR87" s="250" t="s">
        <v>43</v>
      </c>
      <c r="BS87" s="251"/>
      <c r="BT87" s="162">
        <v>9</v>
      </c>
      <c r="BU87" s="163">
        <v>2</v>
      </c>
      <c r="BV87" s="161">
        <v>11</v>
      </c>
      <c r="BW87" s="160"/>
      <c r="CA87" s="258"/>
      <c r="CB87" s="253"/>
      <c r="CC87" s="154" t="s">
        <v>4</v>
      </c>
      <c r="CD87" s="155">
        <v>35</v>
      </c>
      <c r="CE87" s="156">
        <v>5</v>
      </c>
      <c r="CF87" s="157">
        <v>40</v>
      </c>
      <c r="CG87" s="161"/>
      <c r="CH87" s="258"/>
      <c r="CI87" s="253"/>
      <c r="CJ87" s="154" t="s">
        <v>4</v>
      </c>
      <c r="CK87" s="155">
        <v>27</v>
      </c>
      <c r="CL87" s="156">
        <v>5</v>
      </c>
      <c r="CM87" s="157">
        <v>32</v>
      </c>
      <c r="CN87" s="161"/>
      <c r="CO87" s="258"/>
      <c r="CP87" s="253"/>
      <c r="CQ87" s="154" t="s">
        <v>5</v>
      </c>
      <c r="CR87" s="155">
        <v>6</v>
      </c>
      <c r="CS87" s="156">
        <v>6</v>
      </c>
      <c r="CT87" s="157">
        <v>12</v>
      </c>
      <c r="CU87" s="161"/>
    </row>
    <row r="88" spans="1:99" s="76" customFormat="1" ht="15" customHeight="1" thickBot="1" x14ac:dyDescent="0.35">
      <c r="A88" s="290" t="s">
        <v>10</v>
      </c>
      <c r="B88" s="292" t="s">
        <v>0</v>
      </c>
      <c r="C88" s="293"/>
      <c r="D88" s="293"/>
      <c r="E88" s="293"/>
      <c r="F88" s="293"/>
      <c r="G88" s="294"/>
      <c r="H88" s="292" t="s">
        <v>1</v>
      </c>
      <c r="I88" s="293"/>
      <c r="J88" s="293"/>
      <c r="K88" s="293"/>
      <c r="L88" s="293"/>
      <c r="M88" s="294"/>
      <c r="N88" s="292" t="s">
        <v>2</v>
      </c>
      <c r="O88" s="293"/>
      <c r="P88" s="293"/>
      <c r="Q88" s="293"/>
      <c r="R88" s="293"/>
      <c r="S88" s="294"/>
      <c r="BC88" s="258"/>
      <c r="BD88" s="253"/>
      <c r="BE88" s="154" t="s">
        <v>5</v>
      </c>
      <c r="BF88" s="155">
        <v>72</v>
      </c>
      <c r="BG88" s="156">
        <v>29</v>
      </c>
      <c r="BH88" s="157">
        <v>101</v>
      </c>
      <c r="BI88" s="143"/>
      <c r="BJ88" s="258"/>
      <c r="BK88" s="253"/>
      <c r="BL88" s="154" t="s">
        <v>5</v>
      </c>
      <c r="BM88" s="155">
        <v>73</v>
      </c>
      <c r="BN88" s="156">
        <v>39</v>
      </c>
      <c r="BO88" s="157">
        <v>112</v>
      </c>
      <c r="BP88" s="160"/>
      <c r="BQ88" s="257" t="s">
        <v>75</v>
      </c>
      <c r="BR88" s="260" t="s">
        <v>48</v>
      </c>
      <c r="BS88" s="165" t="s">
        <v>3</v>
      </c>
      <c r="BT88" s="166">
        <v>3</v>
      </c>
      <c r="BU88" s="167">
        <v>0</v>
      </c>
      <c r="BV88" s="169">
        <v>3</v>
      </c>
      <c r="BW88" s="160"/>
      <c r="CA88" s="258"/>
      <c r="CB88" s="253"/>
      <c r="CC88" s="154" t="s">
        <v>5</v>
      </c>
      <c r="CD88" s="155">
        <v>59</v>
      </c>
      <c r="CE88" s="156">
        <v>22</v>
      </c>
      <c r="CF88" s="157">
        <v>81</v>
      </c>
      <c r="CG88" s="161"/>
      <c r="CH88" s="258"/>
      <c r="CI88" s="253"/>
      <c r="CJ88" s="154" t="s">
        <v>5</v>
      </c>
      <c r="CK88" s="155">
        <v>63</v>
      </c>
      <c r="CL88" s="156">
        <v>28</v>
      </c>
      <c r="CM88" s="157">
        <v>91</v>
      </c>
      <c r="CN88" s="161"/>
      <c r="CO88" s="259"/>
      <c r="CP88" s="250" t="s">
        <v>43</v>
      </c>
      <c r="CQ88" s="251"/>
      <c r="CR88" s="162">
        <v>10</v>
      </c>
      <c r="CS88" s="163">
        <v>7</v>
      </c>
      <c r="CT88" s="161">
        <v>17</v>
      </c>
      <c r="CU88" s="161"/>
    </row>
    <row r="89" spans="1:99" s="76" customFormat="1" ht="25.8" thickBot="1" x14ac:dyDescent="0.35">
      <c r="A89" s="291"/>
      <c r="B89" s="178">
        <v>2001</v>
      </c>
      <c r="C89" s="179">
        <v>2010</v>
      </c>
      <c r="D89" s="179">
        <v>2014</v>
      </c>
      <c r="E89" s="179">
        <v>2015</v>
      </c>
      <c r="F89" s="179">
        <v>2016</v>
      </c>
      <c r="G89" s="179">
        <v>2017</v>
      </c>
      <c r="H89" s="178">
        <v>2001</v>
      </c>
      <c r="I89" s="179">
        <v>2010</v>
      </c>
      <c r="J89" s="179">
        <v>2014</v>
      </c>
      <c r="K89" s="179">
        <v>2015</v>
      </c>
      <c r="L89" s="179">
        <v>2016</v>
      </c>
      <c r="M89" s="179">
        <v>2017</v>
      </c>
      <c r="N89" s="178">
        <v>2001</v>
      </c>
      <c r="O89" s="179">
        <v>2010</v>
      </c>
      <c r="P89" s="179">
        <v>2014</v>
      </c>
      <c r="Q89" s="179">
        <v>2015</v>
      </c>
      <c r="R89" s="179">
        <v>2016</v>
      </c>
      <c r="S89" s="180">
        <v>2017</v>
      </c>
      <c r="BC89" s="259"/>
      <c r="BD89" s="250" t="s">
        <v>43</v>
      </c>
      <c r="BE89" s="251"/>
      <c r="BF89" s="162">
        <v>141</v>
      </c>
      <c r="BG89" s="163">
        <v>49</v>
      </c>
      <c r="BH89" s="161">
        <v>190</v>
      </c>
      <c r="BI89" s="173"/>
      <c r="BJ89" s="259"/>
      <c r="BK89" s="250" t="s">
        <v>43</v>
      </c>
      <c r="BL89" s="251"/>
      <c r="BM89" s="162">
        <v>127</v>
      </c>
      <c r="BN89" s="163">
        <v>46</v>
      </c>
      <c r="BO89" s="161">
        <v>173</v>
      </c>
      <c r="BP89" s="160"/>
      <c r="BQ89" s="258"/>
      <c r="BR89" s="253"/>
      <c r="BS89" s="154" t="s">
        <v>5</v>
      </c>
      <c r="BT89" s="155">
        <v>0</v>
      </c>
      <c r="BU89" s="156">
        <v>1</v>
      </c>
      <c r="BV89" s="157">
        <v>1</v>
      </c>
      <c r="BW89" s="160"/>
      <c r="CA89" s="259"/>
      <c r="CB89" s="250" t="s">
        <v>43</v>
      </c>
      <c r="CC89" s="251"/>
      <c r="CD89" s="162">
        <v>136</v>
      </c>
      <c r="CE89" s="163">
        <v>38</v>
      </c>
      <c r="CF89" s="161">
        <v>174</v>
      </c>
      <c r="CG89" s="161"/>
      <c r="CH89" s="259"/>
      <c r="CI89" s="250" t="s">
        <v>43</v>
      </c>
      <c r="CJ89" s="251"/>
      <c r="CK89" s="162">
        <v>114</v>
      </c>
      <c r="CL89" s="163">
        <v>38</v>
      </c>
      <c r="CM89" s="161">
        <v>152</v>
      </c>
      <c r="CN89" s="161"/>
      <c r="CO89" s="257" t="s">
        <v>74</v>
      </c>
      <c r="CP89" s="177" t="s">
        <v>48</v>
      </c>
      <c r="CQ89" s="165" t="s">
        <v>5</v>
      </c>
      <c r="CR89" s="166">
        <v>2</v>
      </c>
      <c r="CS89" s="168"/>
      <c r="CT89" s="169">
        <v>2</v>
      </c>
      <c r="CU89" s="161"/>
    </row>
    <row r="90" spans="1:99" s="76" customFormat="1" ht="16.8" x14ac:dyDescent="0.3">
      <c r="A90" s="181" t="s">
        <v>3</v>
      </c>
      <c r="B90" s="124">
        <f>B34/B37*100</f>
        <v>51.742087465329234</v>
      </c>
      <c r="C90" s="124">
        <f t="shared" ref="C90:F90" si="60">C34/C37*100</f>
        <v>46.248887758993263</v>
      </c>
      <c r="D90" s="124">
        <f t="shared" si="60"/>
        <v>48.543943459197699</v>
      </c>
      <c r="E90" s="124">
        <f t="shared" si="60"/>
        <v>49.209008002977853</v>
      </c>
      <c r="F90" s="124">
        <f t="shared" si="60"/>
        <v>48.83193538365952</v>
      </c>
      <c r="G90" s="125">
        <f>G34/G37*100</f>
        <v>47.858844550327575</v>
      </c>
      <c r="H90" s="124">
        <f>H34/H37*100</f>
        <v>58.745874587458744</v>
      </c>
      <c r="I90" s="124">
        <f t="shared" ref="I90:L90" si="61">I34/I37*100</f>
        <v>50.931981687377373</v>
      </c>
      <c r="J90" s="124">
        <f t="shared" si="61"/>
        <v>54.037390612569617</v>
      </c>
      <c r="K90" s="124">
        <f t="shared" si="61"/>
        <v>55.303975753253695</v>
      </c>
      <c r="L90" s="124">
        <f t="shared" si="61"/>
        <v>53.973751367116293</v>
      </c>
      <c r="M90" s="125">
        <f>M34/M37*100</f>
        <v>55.192728496886048</v>
      </c>
      <c r="N90" s="124">
        <f>N34/N37*100</f>
        <v>52.264416315049225</v>
      </c>
      <c r="O90" s="124">
        <f t="shared" ref="O90:R90" si="62">O34/O37*100</f>
        <v>46.879056566412181</v>
      </c>
      <c r="P90" s="124">
        <f t="shared" si="62"/>
        <v>49.320033717336329</v>
      </c>
      <c r="Q90" s="124">
        <f t="shared" si="62"/>
        <v>50.112294237323965</v>
      </c>
      <c r="R90" s="124">
        <f t="shared" si="62"/>
        <v>49.580634886930675</v>
      </c>
      <c r="S90" s="125">
        <f>S34/S37*100</f>
        <v>48.961311707699707</v>
      </c>
      <c r="BC90" s="257" t="s">
        <v>74</v>
      </c>
      <c r="BD90" s="260" t="s">
        <v>48</v>
      </c>
      <c r="BE90" s="165" t="s">
        <v>3</v>
      </c>
      <c r="BF90" s="166">
        <v>3</v>
      </c>
      <c r="BG90" s="167">
        <v>2</v>
      </c>
      <c r="BH90" s="169">
        <v>5</v>
      </c>
      <c r="BI90" s="175"/>
      <c r="BJ90" s="257" t="s">
        <v>74</v>
      </c>
      <c r="BK90" s="260" t="s">
        <v>48</v>
      </c>
      <c r="BL90" s="165" t="s">
        <v>3</v>
      </c>
      <c r="BM90" s="166">
        <v>1</v>
      </c>
      <c r="BN90" s="167">
        <v>1</v>
      </c>
      <c r="BO90" s="169">
        <v>2</v>
      </c>
      <c r="BP90" s="160"/>
      <c r="BQ90" s="259"/>
      <c r="BR90" s="250" t="s">
        <v>43</v>
      </c>
      <c r="BS90" s="251"/>
      <c r="BT90" s="162">
        <v>3</v>
      </c>
      <c r="BU90" s="163">
        <v>1</v>
      </c>
      <c r="BV90" s="161">
        <v>4</v>
      </c>
      <c r="BW90" s="160"/>
      <c r="CA90" s="257" t="s">
        <v>74</v>
      </c>
      <c r="CB90" s="260" t="s">
        <v>48</v>
      </c>
      <c r="CC90" s="165" t="s">
        <v>3</v>
      </c>
      <c r="CD90" s="166">
        <v>3</v>
      </c>
      <c r="CE90" s="167">
        <v>1</v>
      </c>
      <c r="CF90" s="169">
        <v>4</v>
      </c>
      <c r="CG90" s="161"/>
      <c r="CH90" s="257" t="s">
        <v>74</v>
      </c>
      <c r="CI90" s="260" t="s">
        <v>48</v>
      </c>
      <c r="CJ90" s="165" t="s">
        <v>3</v>
      </c>
      <c r="CK90" s="166">
        <v>1</v>
      </c>
      <c r="CL90" s="167">
        <v>1</v>
      </c>
      <c r="CM90" s="169">
        <v>2</v>
      </c>
      <c r="CN90" s="161"/>
      <c r="CO90" s="259"/>
      <c r="CP90" s="250" t="s">
        <v>43</v>
      </c>
      <c r="CQ90" s="251"/>
      <c r="CR90" s="162">
        <v>2</v>
      </c>
      <c r="CS90" s="176"/>
      <c r="CT90" s="161">
        <v>2</v>
      </c>
      <c r="CU90" s="161"/>
    </row>
    <row r="91" spans="1:99" s="76" customFormat="1" ht="25.8" thickBot="1" x14ac:dyDescent="0.35">
      <c r="A91" s="181" t="s">
        <v>4</v>
      </c>
      <c r="B91" s="124">
        <f t="shared" ref="B91:S91" si="63">B35/B37*100</f>
        <v>30.654660131463963</v>
      </c>
      <c r="C91" s="124">
        <f t="shared" si="63"/>
        <v>32.490148722511755</v>
      </c>
      <c r="D91" s="124">
        <f t="shared" si="63"/>
        <v>31.424644983967021</v>
      </c>
      <c r="E91" s="124">
        <f t="shared" si="63"/>
        <v>30.451640920652643</v>
      </c>
      <c r="F91" s="124">
        <f t="shared" si="63"/>
        <v>30.931966449207827</v>
      </c>
      <c r="G91" s="125">
        <f t="shared" si="63"/>
        <v>30.64919594997022</v>
      </c>
      <c r="H91" s="124">
        <f t="shared" si="63"/>
        <v>26.214049976426214</v>
      </c>
      <c r="I91" s="124">
        <f t="shared" si="63"/>
        <v>27.779594506213211</v>
      </c>
      <c r="J91" s="124">
        <f t="shared" si="63"/>
        <v>27.784407319013525</v>
      </c>
      <c r="K91" s="124">
        <f t="shared" si="63"/>
        <v>25.779996434302017</v>
      </c>
      <c r="L91" s="124">
        <f t="shared" si="63"/>
        <v>25.592417061611371</v>
      </c>
      <c r="M91" s="125">
        <f t="shared" si="63"/>
        <v>25.214610334960447</v>
      </c>
      <c r="N91" s="124">
        <f t="shared" si="63"/>
        <v>30.323488045007029</v>
      </c>
      <c r="O91" s="124">
        <f t="shared" si="63"/>
        <v>31.856284790213635</v>
      </c>
      <c r="P91" s="124">
        <f t="shared" si="63"/>
        <v>30.910368080921607</v>
      </c>
      <c r="Q91" s="124">
        <f t="shared" si="63"/>
        <v>29.759293999524399</v>
      </c>
      <c r="R91" s="124">
        <f t="shared" si="63"/>
        <v>30.154474997345794</v>
      </c>
      <c r="S91" s="125">
        <f t="shared" si="63"/>
        <v>29.832241087017032</v>
      </c>
      <c r="BC91" s="258"/>
      <c r="BD91" s="253"/>
      <c r="BE91" s="154" t="s">
        <v>5</v>
      </c>
      <c r="BF91" s="155">
        <v>1</v>
      </c>
      <c r="BG91" s="156">
        <v>0</v>
      </c>
      <c r="BH91" s="157">
        <v>1</v>
      </c>
      <c r="BI91" s="143"/>
      <c r="BJ91" s="258"/>
      <c r="BK91" s="253"/>
      <c r="BL91" s="154" t="s">
        <v>4</v>
      </c>
      <c r="BM91" s="155">
        <v>3</v>
      </c>
      <c r="BN91" s="156">
        <v>2</v>
      </c>
      <c r="BO91" s="157">
        <v>5</v>
      </c>
      <c r="BP91" s="160"/>
      <c r="BQ91" s="289" t="s">
        <v>76</v>
      </c>
      <c r="BR91" s="260" t="s">
        <v>48</v>
      </c>
      <c r="BS91" s="165" t="s">
        <v>3</v>
      </c>
      <c r="BT91" s="166">
        <v>7</v>
      </c>
      <c r="BU91" s="167">
        <v>0</v>
      </c>
      <c r="BV91" s="169">
        <v>7</v>
      </c>
      <c r="BW91" s="160"/>
      <c r="CA91" s="258"/>
      <c r="CB91" s="253"/>
      <c r="CC91" s="154" t="s">
        <v>4</v>
      </c>
      <c r="CD91" s="155">
        <v>3</v>
      </c>
      <c r="CE91" s="156">
        <v>0</v>
      </c>
      <c r="CF91" s="157">
        <v>3</v>
      </c>
      <c r="CG91" s="161"/>
      <c r="CH91" s="258"/>
      <c r="CI91" s="253"/>
      <c r="CJ91" s="154" t="s">
        <v>4</v>
      </c>
      <c r="CK91" s="155">
        <v>1</v>
      </c>
      <c r="CL91" s="156">
        <v>0</v>
      </c>
      <c r="CM91" s="157">
        <v>1</v>
      </c>
      <c r="CN91" s="161"/>
      <c r="CO91" s="257" t="s">
        <v>75</v>
      </c>
      <c r="CP91" s="177" t="s">
        <v>48</v>
      </c>
      <c r="CQ91" s="165" t="s">
        <v>3</v>
      </c>
      <c r="CR91" s="166">
        <v>5</v>
      </c>
      <c r="CS91" s="168"/>
      <c r="CT91" s="169">
        <v>5</v>
      </c>
      <c r="CU91" s="161"/>
    </row>
    <row r="92" spans="1:99" s="76" customFormat="1" ht="25.2" x14ac:dyDescent="0.3">
      <c r="A92" s="181" t="s">
        <v>5</v>
      </c>
      <c r="B92" s="124">
        <f>B36/B37*100</f>
        <v>17.60325240320681</v>
      </c>
      <c r="C92" s="124">
        <f t="shared" ref="C92:G92" si="64">C36/C37*100</f>
        <v>21.260963518494979</v>
      </c>
      <c r="D92" s="124">
        <f t="shared" si="64"/>
        <v>20.031411556835284</v>
      </c>
      <c r="E92" s="124">
        <f t="shared" si="64"/>
        <v>20.339351076369503</v>
      </c>
      <c r="F92" s="124">
        <f t="shared" si="64"/>
        <v>20.236098167132649</v>
      </c>
      <c r="G92" s="125">
        <f t="shared" si="64"/>
        <v>21.491959499702205</v>
      </c>
      <c r="H92" s="124">
        <f>H36/H37*100</f>
        <v>15.040075436115041</v>
      </c>
      <c r="I92" s="124">
        <f t="shared" ref="I92:M92" si="65">I36/I37*100</f>
        <v>21.288423806409419</v>
      </c>
      <c r="J92" s="124">
        <f t="shared" si="65"/>
        <v>18.178202068416866</v>
      </c>
      <c r="K92" s="124">
        <f t="shared" si="65"/>
        <v>18.916027812444288</v>
      </c>
      <c r="L92" s="124">
        <f t="shared" si="65"/>
        <v>20.433831571272329</v>
      </c>
      <c r="M92" s="125">
        <f t="shared" si="65"/>
        <v>19.592661168153512</v>
      </c>
      <c r="N92" s="124">
        <f>N36/N37*100</f>
        <v>17.412095639943743</v>
      </c>
      <c r="O92" s="124">
        <f t="shared" ref="O92:S92" si="66">O36/O37*100</f>
        <v>21.264658643374183</v>
      </c>
      <c r="P92" s="124">
        <f t="shared" si="66"/>
        <v>19.76959820174206</v>
      </c>
      <c r="Q92" s="124">
        <f t="shared" si="66"/>
        <v>20.128411763151639</v>
      </c>
      <c r="R92" s="124">
        <f t="shared" si="66"/>
        <v>20.264890115723539</v>
      </c>
      <c r="S92" s="125">
        <f t="shared" si="66"/>
        <v>21.206447205283265</v>
      </c>
      <c r="BC92" s="259"/>
      <c r="BD92" s="250" t="s">
        <v>43</v>
      </c>
      <c r="BE92" s="251"/>
      <c r="BF92" s="162">
        <v>4</v>
      </c>
      <c r="BG92" s="163">
        <v>2</v>
      </c>
      <c r="BH92" s="161">
        <v>6</v>
      </c>
      <c r="BI92" s="143"/>
      <c r="BJ92" s="258"/>
      <c r="BK92" s="253"/>
      <c r="BL92" s="154" t="s">
        <v>5</v>
      </c>
      <c r="BM92" s="155">
        <v>5</v>
      </c>
      <c r="BN92" s="156">
        <v>0</v>
      </c>
      <c r="BO92" s="157">
        <v>5</v>
      </c>
      <c r="BP92" s="160"/>
      <c r="BQ92" s="258"/>
      <c r="BR92" s="253"/>
      <c r="BS92" s="154" t="s">
        <v>4</v>
      </c>
      <c r="BT92" s="155">
        <v>6</v>
      </c>
      <c r="BU92" s="156">
        <v>1</v>
      </c>
      <c r="BV92" s="157">
        <v>7</v>
      </c>
      <c r="BW92" s="160"/>
      <c r="CA92" s="258"/>
      <c r="CB92" s="253"/>
      <c r="CC92" s="154" t="s">
        <v>5</v>
      </c>
      <c r="CD92" s="155">
        <v>2</v>
      </c>
      <c r="CE92" s="156">
        <v>1</v>
      </c>
      <c r="CF92" s="157">
        <v>3</v>
      </c>
      <c r="CG92" s="161"/>
      <c r="CH92" s="258"/>
      <c r="CI92" s="253"/>
      <c r="CJ92" s="154" t="s">
        <v>5</v>
      </c>
      <c r="CK92" s="155">
        <v>6</v>
      </c>
      <c r="CL92" s="156">
        <v>1</v>
      </c>
      <c r="CM92" s="157">
        <v>7</v>
      </c>
      <c r="CN92" s="161"/>
      <c r="CO92" s="259"/>
      <c r="CP92" s="250" t="s">
        <v>43</v>
      </c>
      <c r="CQ92" s="251"/>
      <c r="CR92" s="162">
        <v>5</v>
      </c>
      <c r="CS92" s="176"/>
      <c r="CT92" s="161">
        <v>5</v>
      </c>
      <c r="CU92" s="161"/>
    </row>
    <row r="93" spans="1:99" s="76" customFormat="1" ht="25.8" thickBot="1" x14ac:dyDescent="0.35">
      <c r="A93" s="183" t="s">
        <v>6</v>
      </c>
      <c r="B93" s="126">
        <f t="shared" ref="B93:S93" si="67">SUM(B90:B92)</f>
        <v>100.00000000000001</v>
      </c>
      <c r="C93" s="126">
        <f t="shared" si="67"/>
        <v>100</v>
      </c>
      <c r="D93" s="126">
        <f t="shared" si="67"/>
        <v>100</v>
      </c>
      <c r="E93" s="126">
        <f t="shared" si="67"/>
        <v>100</v>
      </c>
      <c r="F93" s="126">
        <f t="shared" si="67"/>
        <v>100</v>
      </c>
      <c r="G93" s="127">
        <f t="shared" si="67"/>
        <v>100</v>
      </c>
      <c r="H93" s="126">
        <f t="shared" si="67"/>
        <v>100</v>
      </c>
      <c r="I93" s="126">
        <f t="shared" si="67"/>
        <v>100</v>
      </c>
      <c r="J93" s="126">
        <f t="shared" si="67"/>
        <v>100.00000000000001</v>
      </c>
      <c r="K93" s="126">
        <f t="shared" si="67"/>
        <v>100</v>
      </c>
      <c r="L93" s="126">
        <f t="shared" si="67"/>
        <v>100</v>
      </c>
      <c r="M93" s="126">
        <f t="shared" si="67"/>
        <v>100</v>
      </c>
      <c r="N93" s="128">
        <f t="shared" si="67"/>
        <v>100</v>
      </c>
      <c r="O93" s="126">
        <f t="shared" si="67"/>
        <v>100</v>
      </c>
      <c r="P93" s="126">
        <f t="shared" si="67"/>
        <v>99.999999999999986</v>
      </c>
      <c r="Q93" s="126">
        <f t="shared" si="67"/>
        <v>100</v>
      </c>
      <c r="R93" s="126">
        <f t="shared" si="67"/>
        <v>100</v>
      </c>
      <c r="S93" s="127">
        <f t="shared" si="67"/>
        <v>100</v>
      </c>
      <c r="BC93" s="257" t="s">
        <v>75</v>
      </c>
      <c r="BD93" s="260" t="s">
        <v>48</v>
      </c>
      <c r="BE93" s="165" t="s">
        <v>3</v>
      </c>
      <c r="BF93" s="166">
        <v>535</v>
      </c>
      <c r="BG93" s="167">
        <v>17</v>
      </c>
      <c r="BH93" s="169">
        <v>552</v>
      </c>
      <c r="BI93" s="143"/>
      <c r="BJ93" s="259"/>
      <c r="BK93" s="250" t="s">
        <v>43</v>
      </c>
      <c r="BL93" s="251"/>
      <c r="BM93" s="162">
        <v>9</v>
      </c>
      <c r="BN93" s="163">
        <v>3</v>
      </c>
      <c r="BO93" s="161">
        <v>12</v>
      </c>
      <c r="BP93" s="160"/>
      <c r="BQ93" s="258"/>
      <c r="BR93" s="253"/>
      <c r="BS93" s="154" t="s">
        <v>5</v>
      </c>
      <c r="BT93" s="155">
        <v>2</v>
      </c>
      <c r="BU93" s="156">
        <v>1</v>
      </c>
      <c r="BV93" s="157">
        <v>3</v>
      </c>
      <c r="BW93" s="160"/>
      <c r="CA93" s="259"/>
      <c r="CB93" s="250" t="s">
        <v>43</v>
      </c>
      <c r="CC93" s="251"/>
      <c r="CD93" s="162">
        <v>8</v>
      </c>
      <c r="CE93" s="163">
        <v>2</v>
      </c>
      <c r="CF93" s="161">
        <v>10</v>
      </c>
      <c r="CG93" s="161"/>
      <c r="CH93" s="259"/>
      <c r="CI93" s="250" t="s">
        <v>43</v>
      </c>
      <c r="CJ93" s="251"/>
      <c r="CK93" s="162">
        <v>8</v>
      </c>
      <c r="CL93" s="163">
        <v>2</v>
      </c>
      <c r="CM93" s="161">
        <v>10</v>
      </c>
      <c r="CN93" s="161"/>
      <c r="CO93" s="289" t="s">
        <v>76</v>
      </c>
      <c r="CP93" s="260" t="s">
        <v>48</v>
      </c>
      <c r="CQ93" s="165" t="s">
        <v>3</v>
      </c>
      <c r="CR93" s="166">
        <v>6</v>
      </c>
      <c r="CS93" s="167">
        <v>1</v>
      </c>
      <c r="CT93" s="169">
        <v>7</v>
      </c>
      <c r="CU93" s="161"/>
    </row>
    <row r="94" spans="1:99" s="76" customFormat="1" ht="17.399999999999999" thickBot="1" x14ac:dyDescent="0.35">
      <c r="A94" s="129"/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BC94" s="258"/>
      <c r="BD94" s="253"/>
      <c r="BE94" s="154" t="s">
        <v>4</v>
      </c>
      <c r="BF94" s="155">
        <v>125</v>
      </c>
      <c r="BG94" s="156">
        <v>3</v>
      </c>
      <c r="BH94" s="157">
        <v>128</v>
      </c>
      <c r="BI94" s="143"/>
      <c r="BJ94" s="257" t="s">
        <v>75</v>
      </c>
      <c r="BK94" s="260" t="s">
        <v>48</v>
      </c>
      <c r="BL94" s="165" t="s">
        <v>3</v>
      </c>
      <c r="BM94" s="166">
        <v>363</v>
      </c>
      <c r="BN94" s="167">
        <v>70</v>
      </c>
      <c r="BO94" s="169">
        <v>433</v>
      </c>
      <c r="BP94" s="160"/>
      <c r="BQ94" s="278"/>
      <c r="BR94" s="281" t="s">
        <v>43</v>
      </c>
      <c r="BS94" s="280"/>
      <c r="BT94" s="139">
        <v>15</v>
      </c>
      <c r="BU94" s="140">
        <v>2</v>
      </c>
      <c r="BV94" s="142">
        <v>17</v>
      </c>
      <c r="BW94" s="160"/>
      <c r="CA94" s="257" t="s">
        <v>75</v>
      </c>
      <c r="CB94" s="260" t="s">
        <v>48</v>
      </c>
      <c r="CC94" s="165" t="s">
        <v>3</v>
      </c>
      <c r="CD94" s="166">
        <v>578</v>
      </c>
      <c r="CE94" s="167">
        <v>21</v>
      </c>
      <c r="CF94" s="169">
        <v>599</v>
      </c>
      <c r="CG94" s="161"/>
      <c r="CH94" s="257" t="s">
        <v>75</v>
      </c>
      <c r="CI94" s="260" t="s">
        <v>48</v>
      </c>
      <c r="CJ94" s="165" t="s">
        <v>3</v>
      </c>
      <c r="CK94" s="166">
        <v>359</v>
      </c>
      <c r="CL94" s="167">
        <v>55</v>
      </c>
      <c r="CM94" s="169">
        <v>414</v>
      </c>
      <c r="CN94" s="161"/>
      <c r="CO94" s="258"/>
      <c r="CP94" s="253"/>
      <c r="CQ94" s="154" t="s">
        <v>4</v>
      </c>
      <c r="CR94" s="155">
        <v>6</v>
      </c>
      <c r="CS94" s="156">
        <v>2</v>
      </c>
      <c r="CT94" s="157">
        <v>8</v>
      </c>
      <c r="CU94" s="161"/>
    </row>
    <row r="95" spans="1:99" s="76" customFormat="1" ht="25.8" thickBot="1" x14ac:dyDescent="0.35">
      <c r="A95" s="81"/>
      <c r="BC95" s="258"/>
      <c r="BD95" s="253"/>
      <c r="BE95" s="154" t="s">
        <v>5</v>
      </c>
      <c r="BF95" s="155">
        <v>102</v>
      </c>
      <c r="BG95" s="156">
        <v>6</v>
      </c>
      <c r="BH95" s="157">
        <v>108</v>
      </c>
      <c r="BI95" s="143"/>
      <c r="BJ95" s="258"/>
      <c r="BK95" s="253"/>
      <c r="BL95" s="154" t="s">
        <v>4</v>
      </c>
      <c r="BM95" s="155">
        <v>187</v>
      </c>
      <c r="BN95" s="156">
        <v>24</v>
      </c>
      <c r="BO95" s="157">
        <v>211</v>
      </c>
      <c r="BP95" s="160"/>
      <c r="CA95" s="258"/>
      <c r="CB95" s="253"/>
      <c r="CC95" s="154" t="s">
        <v>4</v>
      </c>
      <c r="CD95" s="155">
        <v>179</v>
      </c>
      <c r="CE95" s="156">
        <v>9</v>
      </c>
      <c r="CF95" s="157">
        <v>188</v>
      </c>
      <c r="CG95" s="161"/>
      <c r="CH95" s="258"/>
      <c r="CI95" s="253"/>
      <c r="CJ95" s="154" t="s">
        <v>4</v>
      </c>
      <c r="CK95" s="155">
        <v>136</v>
      </c>
      <c r="CL95" s="156">
        <v>16</v>
      </c>
      <c r="CM95" s="157">
        <v>152</v>
      </c>
      <c r="CN95" s="161"/>
      <c r="CO95" s="258"/>
      <c r="CP95" s="253"/>
      <c r="CQ95" s="154" t="s">
        <v>5</v>
      </c>
      <c r="CR95" s="155">
        <v>6</v>
      </c>
      <c r="CS95" s="156">
        <v>0</v>
      </c>
      <c r="CT95" s="157">
        <v>6</v>
      </c>
      <c r="CU95" s="161"/>
    </row>
    <row r="96" spans="1:99" s="76" customFormat="1" ht="15" customHeight="1" thickBot="1" x14ac:dyDescent="0.35">
      <c r="A96" s="290" t="s">
        <v>11</v>
      </c>
      <c r="B96" s="292" t="s">
        <v>0</v>
      </c>
      <c r="C96" s="293"/>
      <c r="D96" s="293"/>
      <c r="E96" s="293"/>
      <c r="F96" s="293"/>
      <c r="G96" s="294"/>
      <c r="H96" s="292" t="s">
        <v>1</v>
      </c>
      <c r="I96" s="293"/>
      <c r="J96" s="293"/>
      <c r="K96" s="293"/>
      <c r="L96" s="293"/>
      <c r="M96" s="294"/>
      <c r="N96" s="292" t="s">
        <v>2</v>
      </c>
      <c r="O96" s="293"/>
      <c r="P96" s="293"/>
      <c r="Q96" s="293"/>
      <c r="R96" s="293"/>
      <c r="S96" s="294"/>
      <c r="BC96" s="259"/>
      <c r="BD96" s="250" t="s">
        <v>43</v>
      </c>
      <c r="BE96" s="251"/>
      <c r="BF96" s="162">
        <v>762</v>
      </c>
      <c r="BG96" s="163">
        <v>26</v>
      </c>
      <c r="BH96" s="161">
        <v>788</v>
      </c>
      <c r="BI96" s="143"/>
      <c r="BJ96" s="258"/>
      <c r="BK96" s="253"/>
      <c r="BL96" s="154" t="s">
        <v>5</v>
      </c>
      <c r="BM96" s="155">
        <v>145</v>
      </c>
      <c r="BN96" s="156">
        <v>35</v>
      </c>
      <c r="BO96" s="157">
        <v>180</v>
      </c>
      <c r="BP96" s="160"/>
      <c r="CA96" s="258"/>
      <c r="CB96" s="253"/>
      <c r="CC96" s="154" t="s">
        <v>5</v>
      </c>
      <c r="CD96" s="155">
        <v>170</v>
      </c>
      <c r="CE96" s="156">
        <v>19</v>
      </c>
      <c r="CF96" s="157">
        <v>189</v>
      </c>
      <c r="CG96" s="161"/>
      <c r="CH96" s="258"/>
      <c r="CI96" s="253"/>
      <c r="CJ96" s="154" t="s">
        <v>5</v>
      </c>
      <c r="CK96" s="155">
        <v>133</v>
      </c>
      <c r="CL96" s="156">
        <v>26</v>
      </c>
      <c r="CM96" s="157">
        <v>159</v>
      </c>
      <c r="CN96" s="161"/>
      <c r="CO96" s="278"/>
      <c r="CP96" s="281" t="s">
        <v>43</v>
      </c>
      <c r="CQ96" s="280"/>
      <c r="CR96" s="139">
        <v>18</v>
      </c>
      <c r="CS96" s="140">
        <v>3</v>
      </c>
      <c r="CT96" s="142">
        <v>21</v>
      </c>
      <c r="CU96" s="161"/>
    </row>
    <row r="97" spans="1:92" s="76" customFormat="1" ht="17.399999999999999" thickBot="1" x14ac:dyDescent="0.35">
      <c r="A97" s="291"/>
      <c r="B97" s="178">
        <v>2001</v>
      </c>
      <c r="C97" s="179">
        <v>2010</v>
      </c>
      <c r="D97" s="179">
        <v>2014</v>
      </c>
      <c r="E97" s="179">
        <v>2015</v>
      </c>
      <c r="F97" s="179">
        <v>2016</v>
      </c>
      <c r="G97" s="179">
        <v>2017</v>
      </c>
      <c r="H97" s="178">
        <v>2001</v>
      </c>
      <c r="I97" s="179">
        <v>2010</v>
      </c>
      <c r="J97" s="179">
        <v>2014</v>
      </c>
      <c r="K97" s="179">
        <v>2015</v>
      </c>
      <c r="L97" s="179">
        <v>2016</v>
      </c>
      <c r="M97" s="179">
        <v>2017</v>
      </c>
      <c r="N97" s="178">
        <v>2001</v>
      </c>
      <c r="O97" s="179">
        <v>2010</v>
      </c>
      <c r="P97" s="179">
        <v>2014</v>
      </c>
      <c r="Q97" s="179">
        <v>2015</v>
      </c>
      <c r="R97" s="179">
        <v>2016</v>
      </c>
      <c r="S97" s="180">
        <v>2017</v>
      </c>
      <c r="BC97" s="289" t="s">
        <v>76</v>
      </c>
      <c r="BD97" s="260" t="s">
        <v>48</v>
      </c>
      <c r="BE97" s="165" t="s">
        <v>3</v>
      </c>
      <c r="BF97" s="166">
        <v>115</v>
      </c>
      <c r="BG97" s="167">
        <v>30</v>
      </c>
      <c r="BH97" s="169">
        <v>145</v>
      </c>
      <c r="BI97" s="143"/>
      <c r="BJ97" s="259"/>
      <c r="BK97" s="250" t="s">
        <v>43</v>
      </c>
      <c r="BL97" s="251"/>
      <c r="BM97" s="162">
        <v>695</v>
      </c>
      <c r="BN97" s="163">
        <v>129</v>
      </c>
      <c r="BO97" s="161">
        <v>824</v>
      </c>
      <c r="BP97" s="160"/>
      <c r="CA97" s="259"/>
      <c r="CB97" s="250" t="s">
        <v>43</v>
      </c>
      <c r="CC97" s="251"/>
      <c r="CD97" s="162">
        <v>927</v>
      </c>
      <c r="CE97" s="163">
        <v>49</v>
      </c>
      <c r="CF97" s="161">
        <v>976</v>
      </c>
      <c r="CG97" s="161"/>
      <c r="CH97" s="259"/>
      <c r="CI97" s="250" t="s">
        <v>43</v>
      </c>
      <c r="CJ97" s="251"/>
      <c r="CK97" s="162">
        <v>628</v>
      </c>
      <c r="CL97" s="163">
        <v>97</v>
      </c>
      <c r="CM97" s="161">
        <v>725</v>
      </c>
      <c r="CN97" s="161"/>
    </row>
    <row r="98" spans="1:92" s="76" customFormat="1" ht="17.399999999999999" thickBot="1" x14ac:dyDescent="0.35">
      <c r="A98" s="181" t="s">
        <v>3</v>
      </c>
      <c r="B98" s="124">
        <f>B42/B45*100</f>
        <v>53.204713194354525</v>
      </c>
      <c r="C98" s="124">
        <f t="shared" ref="C98:F98" si="68">C42/C45*100</f>
        <v>34.420211617361261</v>
      </c>
      <c r="D98" s="124">
        <f t="shared" si="68"/>
        <v>38.488228004956632</v>
      </c>
      <c r="E98" s="124">
        <f t="shared" si="68"/>
        <v>37.098175499565592</v>
      </c>
      <c r="F98" s="124">
        <f t="shared" si="68"/>
        <v>38.461538461538467</v>
      </c>
      <c r="G98" s="125">
        <f>G42/G45*100</f>
        <v>39.160997732426303</v>
      </c>
      <c r="H98" s="124">
        <f>H42/H45*100</f>
        <v>52.789158525055157</v>
      </c>
      <c r="I98" s="124">
        <f t="shared" ref="I98:L98" si="69">I42/I45*100</f>
        <v>47.3</v>
      </c>
      <c r="J98" s="124">
        <f t="shared" si="69"/>
        <v>50.440528634361236</v>
      </c>
      <c r="K98" s="124">
        <f t="shared" si="69"/>
        <v>49.299065420560751</v>
      </c>
      <c r="L98" s="124">
        <f t="shared" si="69"/>
        <v>49.731471535982813</v>
      </c>
      <c r="M98" s="125">
        <f>M42/M45*100</f>
        <v>49.947970863683658</v>
      </c>
      <c r="N98" s="124">
        <f>N42/N45*100</f>
        <v>53.083700440528638</v>
      </c>
      <c r="O98" s="124">
        <f t="shared" ref="O98:R98" si="70">O42/O45*100</f>
        <v>36.707511987213636</v>
      </c>
      <c r="P98" s="124">
        <f t="shared" si="70"/>
        <v>40.683795266032774</v>
      </c>
      <c r="Q98" s="124">
        <f t="shared" si="70"/>
        <v>39.010989010989015</v>
      </c>
      <c r="R98" s="124">
        <f t="shared" si="70"/>
        <v>40.512018760992767</v>
      </c>
      <c r="S98" s="125">
        <f>S42/S45*100</f>
        <v>41.091044498231241</v>
      </c>
      <c r="BC98" s="258"/>
      <c r="BD98" s="253"/>
      <c r="BE98" s="154" t="s">
        <v>4</v>
      </c>
      <c r="BF98" s="155">
        <v>106</v>
      </c>
      <c r="BG98" s="156">
        <v>18</v>
      </c>
      <c r="BH98" s="157">
        <v>124</v>
      </c>
      <c r="BI98" s="143"/>
      <c r="BJ98" s="289" t="s">
        <v>76</v>
      </c>
      <c r="BK98" s="260" t="s">
        <v>48</v>
      </c>
      <c r="BL98" s="165" t="s">
        <v>3</v>
      </c>
      <c r="BM98" s="166">
        <v>56</v>
      </c>
      <c r="BN98" s="167">
        <v>14</v>
      </c>
      <c r="BO98" s="169">
        <v>70</v>
      </c>
      <c r="BP98" s="160"/>
      <c r="CA98" s="289" t="s">
        <v>76</v>
      </c>
      <c r="CB98" s="260" t="s">
        <v>48</v>
      </c>
      <c r="CC98" s="165" t="s">
        <v>3</v>
      </c>
      <c r="CD98" s="166">
        <v>122</v>
      </c>
      <c r="CE98" s="167">
        <v>31</v>
      </c>
      <c r="CF98" s="169">
        <v>153</v>
      </c>
      <c r="CG98" s="161"/>
      <c r="CH98" s="289" t="s">
        <v>76</v>
      </c>
      <c r="CI98" s="260" t="s">
        <v>48</v>
      </c>
      <c r="CJ98" s="165" t="s">
        <v>3</v>
      </c>
      <c r="CK98" s="166">
        <v>74</v>
      </c>
      <c r="CL98" s="167">
        <v>16</v>
      </c>
      <c r="CM98" s="169">
        <v>90</v>
      </c>
      <c r="CN98" s="161"/>
    </row>
    <row r="99" spans="1:92" s="76" customFormat="1" ht="25.2" x14ac:dyDescent="0.3">
      <c r="A99" s="181" t="s">
        <v>4</v>
      </c>
      <c r="B99" s="124">
        <f t="shared" ref="B99:S99" si="71">B43/B45*100</f>
        <v>23.488281755794379</v>
      </c>
      <c r="C99" s="124">
        <f t="shared" si="71"/>
        <v>27.963722738069528</v>
      </c>
      <c r="D99" s="124">
        <f t="shared" si="71"/>
        <v>26.096654275092934</v>
      </c>
      <c r="E99" s="124">
        <f t="shared" si="71"/>
        <v>26.411815812337096</v>
      </c>
      <c r="F99" s="124">
        <f t="shared" si="71"/>
        <v>25.728619206880076</v>
      </c>
      <c r="G99" s="125">
        <f t="shared" si="71"/>
        <v>25.804988662131517</v>
      </c>
      <c r="H99" s="124">
        <f t="shared" si="71"/>
        <v>26.378821304758905</v>
      </c>
      <c r="I99" s="124">
        <f t="shared" si="71"/>
        <v>24.7</v>
      </c>
      <c r="J99" s="124">
        <f t="shared" si="71"/>
        <v>20.814977973568283</v>
      </c>
      <c r="K99" s="124">
        <f t="shared" si="71"/>
        <v>24.065420560747665</v>
      </c>
      <c r="L99" s="124">
        <f t="shared" si="71"/>
        <v>19.763694951664874</v>
      </c>
      <c r="M99" s="125">
        <f t="shared" si="71"/>
        <v>22.372528616024976</v>
      </c>
      <c r="N99" s="124">
        <f t="shared" si="71"/>
        <v>24.330029368575623</v>
      </c>
      <c r="O99" s="124">
        <f t="shared" si="71"/>
        <v>27.384123601491744</v>
      </c>
      <c r="P99" s="124">
        <f t="shared" si="71"/>
        <v>25.126441432328544</v>
      </c>
      <c r="Q99" s="124">
        <f t="shared" si="71"/>
        <v>26.043956043956047</v>
      </c>
      <c r="R99" s="124">
        <f t="shared" si="71"/>
        <v>24.643345710377172</v>
      </c>
      <c r="S99" s="125">
        <f t="shared" si="71"/>
        <v>25.190839694656486</v>
      </c>
      <c r="BC99" s="258"/>
      <c r="BD99" s="253"/>
      <c r="BE99" s="154" t="s">
        <v>5</v>
      </c>
      <c r="BF99" s="155">
        <v>82</v>
      </c>
      <c r="BG99" s="156">
        <v>9</v>
      </c>
      <c r="BH99" s="157">
        <v>91</v>
      </c>
      <c r="BI99" s="143"/>
      <c r="BJ99" s="258"/>
      <c r="BK99" s="253"/>
      <c r="BL99" s="154" t="s">
        <v>4</v>
      </c>
      <c r="BM99" s="155">
        <v>74</v>
      </c>
      <c r="BN99" s="156">
        <v>7</v>
      </c>
      <c r="BO99" s="157">
        <v>81</v>
      </c>
      <c r="BP99" s="160"/>
      <c r="CA99" s="258"/>
      <c r="CB99" s="253"/>
      <c r="CC99" s="154" t="s">
        <v>4</v>
      </c>
      <c r="CD99" s="155">
        <v>114</v>
      </c>
      <c r="CE99" s="156">
        <v>19</v>
      </c>
      <c r="CF99" s="157">
        <v>133</v>
      </c>
      <c r="CG99" s="161"/>
      <c r="CH99" s="258"/>
      <c r="CI99" s="253"/>
      <c r="CJ99" s="154" t="s">
        <v>4</v>
      </c>
      <c r="CK99" s="155">
        <v>80</v>
      </c>
      <c r="CL99" s="156">
        <v>11</v>
      </c>
      <c r="CM99" s="157">
        <v>91</v>
      </c>
      <c r="CN99" s="161"/>
    </row>
    <row r="100" spans="1:92" s="76" customFormat="1" ht="25.8" thickBot="1" x14ac:dyDescent="0.35">
      <c r="A100" s="181" t="s">
        <v>5</v>
      </c>
      <c r="B100" s="124">
        <f>B44/B45*100</f>
        <v>23.307005049851092</v>
      </c>
      <c r="C100" s="124">
        <f t="shared" ref="C100:G100" si="72">C44/C45*100</f>
        <v>37.616065644569204</v>
      </c>
      <c r="D100" s="124">
        <f t="shared" si="72"/>
        <v>35.415117719950437</v>
      </c>
      <c r="E100" s="124">
        <f t="shared" si="72"/>
        <v>36.490008688097305</v>
      </c>
      <c r="F100" s="124">
        <f t="shared" si="72"/>
        <v>35.809842331581457</v>
      </c>
      <c r="G100" s="125">
        <f t="shared" si="72"/>
        <v>35.034013605442176</v>
      </c>
      <c r="H100" s="124">
        <f>H44/H45*100</f>
        <v>20.832020170185945</v>
      </c>
      <c r="I100" s="124">
        <f t="shared" ref="I100:M100" si="73">I44/I45*100</f>
        <v>28.000000000000004</v>
      </c>
      <c r="J100" s="124">
        <f t="shared" si="73"/>
        <v>28.744493392070485</v>
      </c>
      <c r="K100" s="124">
        <f t="shared" si="73"/>
        <v>26.635514018691588</v>
      </c>
      <c r="L100" s="124">
        <f t="shared" si="73"/>
        <v>30.50483351235231</v>
      </c>
      <c r="M100" s="125">
        <f t="shared" si="73"/>
        <v>27.679500520291363</v>
      </c>
      <c r="N100" s="124">
        <f>N44/N45*100</f>
        <v>22.586270190895739</v>
      </c>
      <c r="O100" s="124">
        <f t="shared" ref="O100:S100" si="74">O44/O45*100</f>
        <v>35.90836441129462</v>
      </c>
      <c r="P100" s="124">
        <f t="shared" si="74"/>
        <v>34.189763301638685</v>
      </c>
      <c r="Q100" s="124">
        <f t="shared" si="74"/>
        <v>34.945054945054942</v>
      </c>
      <c r="R100" s="124">
        <f t="shared" si="74"/>
        <v>34.844635528630057</v>
      </c>
      <c r="S100" s="125">
        <f t="shared" si="74"/>
        <v>33.71811580711227</v>
      </c>
      <c r="BC100" s="278"/>
      <c r="BD100" s="281" t="s">
        <v>43</v>
      </c>
      <c r="BE100" s="280"/>
      <c r="BF100" s="139">
        <v>303</v>
      </c>
      <c r="BG100" s="140">
        <v>57</v>
      </c>
      <c r="BH100" s="142">
        <v>360</v>
      </c>
      <c r="BI100" s="143"/>
      <c r="BJ100" s="258"/>
      <c r="BK100" s="253"/>
      <c r="BL100" s="154" t="s">
        <v>5</v>
      </c>
      <c r="BM100" s="155">
        <v>45</v>
      </c>
      <c r="BN100" s="156">
        <v>16</v>
      </c>
      <c r="BO100" s="157">
        <v>61</v>
      </c>
      <c r="BP100" s="160"/>
      <c r="CA100" s="258"/>
      <c r="CB100" s="253"/>
      <c r="CC100" s="154" t="s">
        <v>5</v>
      </c>
      <c r="CD100" s="155">
        <v>66</v>
      </c>
      <c r="CE100" s="156">
        <v>18</v>
      </c>
      <c r="CF100" s="157">
        <v>84</v>
      </c>
      <c r="CG100" s="161"/>
      <c r="CH100" s="258"/>
      <c r="CI100" s="253"/>
      <c r="CJ100" s="154" t="s">
        <v>5</v>
      </c>
      <c r="CK100" s="155">
        <v>49</v>
      </c>
      <c r="CL100" s="156">
        <v>16</v>
      </c>
      <c r="CM100" s="157">
        <v>65</v>
      </c>
      <c r="CN100" s="161"/>
    </row>
    <row r="101" spans="1:92" s="76" customFormat="1" ht="15" thickBot="1" x14ac:dyDescent="0.35">
      <c r="A101" s="183" t="s">
        <v>6</v>
      </c>
      <c r="B101" s="126">
        <f t="shared" ref="B101:S101" si="75">SUM(B98:B100)</f>
        <v>100</v>
      </c>
      <c r="C101" s="126">
        <f t="shared" si="75"/>
        <v>100</v>
      </c>
      <c r="D101" s="126">
        <f t="shared" si="75"/>
        <v>100</v>
      </c>
      <c r="E101" s="126">
        <f t="shared" si="75"/>
        <v>100</v>
      </c>
      <c r="F101" s="126">
        <f t="shared" si="75"/>
        <v>100</v>
      </c>
      <c r="G101" s="127">
        <f t="shared" si="75"/>
        <v>100</v>
      </c>
      <c r="H101" s="126">
        <f t="shared" si="75"/>
        <v>100</v>
      </c>
      <c r="I101" s="126">
        <f t="shared" si="75"/>
        <v>100</v>
      </c>
      <c r="J101" s="126">
        <f t="shared" si="75"/>
        <v>100</v>
      </c>
      <c r="K101" s="126">
        <f t="shared" si="75"/>
        <v>100</v>
      </c>
      <c r="L101" s="126">
        <f t="shared" si="75"/>
        <v>99.999999999999986</v>
      </c>
      <c r="M101" s="126">
        <f t="shared" si="75"/>
        <v>100</v>
      </c>
      <c r="N101" s="128">
        <f t="shared" si="75"/>
        <v>100</v>
      </c>
      <c r="O101" s="126">
        <f t="shared" si="75"/>
        <v>100</v>
      </c>
      <c r="P101" s="126">
        <f t="shared" si="75"/>
        <v>100</v>
      </c>
      <c r="Q101" s="126">
        <f t="shared" si="75"/>
        <v>100</v>
      </c>
      <c r="R101" s="126">
        <f t="shared" si="75"/>
        <v>100</v>
      </c>
      <c r="S101" s="127">
        <f t="shared" si="75"/>
        <v>100</v>
      </c>
      <c r="BJ101" s="278"/>
      <c r="BK101" s="281" t="s">
        <v>43</v>
      </c>
      <c r="BL101" s="280"/>
      <c r="BM101" s="139">
        <v>175</v>
      </c>
      <c r="BN101" s="140">
        <v>37</v>
      </c>
      <c r="BO101" s="142">
        <v>212</v>
      </c>
      <c r="BP101" s="160"/>
      <c r="CA101" s="278"/>
      <c r="CB101" s="281" t="s">
        <v>43</v>
      </c>
      <c r="CC101" s="280"/>
      <c r="CD101" s="139">
        <v>302</v>
      </c>
      <c r="CE101" s="140">
        <v>68</v>
      </c>
      <c r="CF101" s="142">
        <v>370</v>
      </c>
      <c r="CG101" s="161"/>
      <c r="CH101" s="278"/>
      <c r="CI101" s="281" t="s">
        <v>43</v>
      </c>
      <c r="CJ101" s="280"/>
      <c r="CK101" s="139">
        <v>203</v>
      </c>
      <c r="CL101" s="140">
        <v>43</v>
      </c>
      <c r="CM101" s="142">
        <v>246</v>
      </c>
      <c r="CN101" s="161"/>
    </row>
    <row r="102" spans="1:92" s="76" customFormat="1" x14ac:dyDescent="0.3">
      <c r="A102" s="81"/>
    </row>
    <row r="103" spans="1:92" s="76" customFormat="1" ht="16.2" thickBot="1" x14ac:dyDescent="0.35">
      <c r="A103" s="184" t="s">
        <v>88</v>
      </c>
      <c r="B103" s="185"/>
      <c r="C103" s="185"/>
    </row>
    <row r="104" spans="1:92" s="76" customFormat="1" ht="15" thickBot="1" x14ac:dyDescent="0.35">
      <c r="A104" s="219" t="s">
        <v>24</v>
      </c>
      <c r="B104" s="221" t="s">
        <v>0</v>
      </c>
      <c r="C104" s="222"/>
      <c r="D104" s="222"/>
      <c r="E104" s="222"/>
      <c r="F104" s="222"/>
      <c r="G104" s="223"/>
      <c r="H104" s="221" t="s">
        <v>1</v>
      </c>
      <c r="I104" s="222"/>
      <c r="J104" s="222"/>
      <c r="K104" s="222"/>
      <c r="L104" s="222"/>
      <c r="M104" s="223"/>
      <c r="N104" s="221" t="s">
        <v>2</v>
      </c>
      <c r="O104" s="222"/>
      <c r="P104" s="222"/>
      <c r="Q104" s="222"/>
      <c r="R104" s="222"/>
      <c r="S104" s="223"/>
    </row>
    <row r="105" spans="1:92" s="76" customFormat="1" ht="15" thickBot="1" x14ac:dyDescent="0.35">
      <c r="A105" s="220"/>
      <c r="B105" s="83">
        <v>2001</v>
      </c>
      <c r="C105" s="84">
        <v>2010</v>
      </c>
      <c r="D105" s="84">
        <v>2014</v>
      </c>
      <c r="E105" s="84">
        <v>2015</v>
      </c>
      <c r="F105" s="84">
        <v>2016</v>
      </c>
      <c r="G105" s="84">
        <v>2017</v>
      </c>
      <c r="H105" s="83">
        <v>2001</v>
      </c>
      <c r="I105" s="84">
        <v>2010</v>
      </c>
      <c r="J105" s="84">
        <v>2014</v>
      </c>
      <c r="K105" s="84">
        <v>2015</v>
      </c>
      <c r="L105" s="84">
        <v>2016</v>
      </c>
      <c r="M105" s="84">
        <v>2017</v>
      </c>
      <c r="N105" s="83">
        <v>2001</v>
      </c>
      <c r="O105" s="84">
        <v>2010</v>
      </c>
      <c r="P105" s="84">
        <v>2014</v>
      </c>
      <c r="Q105" s="84">
        <v>2015</v>
      </c>
      <c r="R105" s="84">
        <v>2016</v>
      </c>
      <c r="S105" s="85">
        <v>2017</v>
      </c>
    </row>
    <row r="106" spans="1:92" s="76" customFormat="1" x14ac:dyDescent="0.3">
      <c r="A106" s="91" t="s">
        <v>3</v>
      </c>
      <c r="B106" s="124">
        <v>52.72</v>
      </c>
      <c r="C106" s="124">
        <v>50.99</v>
      </c>
      <c r="D106" s="124">
        <v>53.56</v>
      </c>
      <c r="E106" s="124">
        <f>E50/E53*100</f>
        <v>53.747739546556119</v>
      </c>
      <c r="F106" s="124">
        <f>F50/F53*100</f>
        <v>53.425575479307561</v>
      </c>
      <c r="G106" s="125">
        <f>G50/G53*100</f>
        <v>52.574572127139362</v>
      </c>
      <c r="H106" s="124">
        <v>57.1</v>
      </c>
      <c r="I106" s="124">
        <v>52.74</v>
      </c>
      <c r="J106" s="124">
        <v>55.69</v>
      </c>
      <c r="K106" s="124">
        <f>K50/K53*100</f>
        <v>57.812352663837807</v>
      </c>
      <c r="L106" s="124">
        <f>L50/L53*100</f>
        <v>55.931547906796865</v>
      </c>
      <c r="M106" s="125">
        <f>M50/M53*100</f>
        <v>56.534481179595197</v>
      </c>
      <c r="N106" s="124">
        <v>53.1</v>
      </c>
      <c r="O106" s="124">
        <v>51.18</v>
      </c>
      <c r="P106" s="124">
        <v>53.79</v>
      </c>
      <c r="Q106" s="124">
        <f>Q50/Q53*100</f>
        <v>54.216815026008227</v>
      </c>
      <c r="R106" s="124">
        <f>R50/R53*100</f>
        <v>53.710628189336617</v>
      </c>
      <c r="S106" s="125">
        <f>S50/S53*100</f>
        <v>53.040908551645295</v>
      </c>
    </row>
    <row r="107" spans="1:92" s="76" customFormat="1" x14ac:dyDescent="0.3">
      <c r="A107" s="91" t="s">
        <v>4</v>
      </c>
      <c r="B107" s="124">
        <v>28.46</v>
      </c>
      <c r="C107" s="124">
        <v>28.11</v>
      </c>
      <c r="D107" s="124">
        <v>26.78</v>
      </c>
      <c r="E107" s="124">
        <f>E51/E53*100</f>
        <v>26.472216413044812</v>
      </c>
      <c r="F107" s="124">
        <f>F51/F53*100</f>
        <v>26.841223552770366</v>
      </c>
      <c r="G107" s="125">
        <f>G51/G53*100</f>
        <v>26.749388753056238</v>
      </c>
      <c r="H107" s="124">
        <v>24.26</v>
      </c>
      <c r="I107" s="124">
        <v>26.02</v>
      </c>
      <c r="J107" s="124">
        <v>25.76</v>
      </c>
      <c r="K107" s="124">
        <f>K51/K53*100</f>
        <v>24.224422442244226</v>
      </c>
      <c r="L107" s="124">
        <f>L51/L53*100</f>
        <v>24.422314608914242</v>
      </c>
      <c r="M107" s="125">
        <f>M51/M53*100</f>
        <v>24.278780108068503</v>
      </c>
      <c r="N107" s="124">
        <v>28.09</v>
      </c>
      <c r="O107" s="124">
        <v>27.89</v>
      </c>
      <c r="P107" s="124">
        <v>26.67</v>
      </c>
      <c r="Q107" s="124">
        <f>Q51/Q53*100</f>
        <v>26.212810411996429</v>
      </c>
      <c r="R107" s="124">
        <f>R51/R53*100</f>
        <v>26.566074256554639</v>
      </c>
      <c r="S107" s="125">
        <f>S51/S53*100</f>
        <v>26.458438939160256</v>
      </c>
    </row>
    <row r="108" spans="1:92" s="76" customFormat="1" x14ac:dyDescent="0.3">
      <c r="A108" s="91" t="s">
        <v>5</v>
      </c>
      <c r="B108" s="124">
        <v>18.82</v>
      </c>
      <c r="C108" s="124">
        <v>20.9</v>
      </c>
      <c r="D108" s="124">
        <v>19.670000000000002</v>
      </c>
      <c r="E108" s="124">
        <f>E52/E53*100</f>
        <v>19.780044040399069</v>
      </c>
      <c r="F108" s="124">
        <f>F52/F53*100</f>
        <v>19.73320096792207</v>
      </c>
      <c r="G108" s="125">
        <f>G52/G53*100</f>
        <v>20.6760391198044</v>
      </c>
      <c r="H108" s="124">
        <v>18.64</v>
      </c>
      <c r="I108" s="124">
        <v>21.24</v>
      </c>
      <c r="J108" s="124">
        <v>18.55</v>
      </c>
      <c r="K108" s="124">
        <f>K52/K53*100</f>
        <v>17.963224893917964</v>
      </c>
      <c r="L108" s="124">
        <f>L52/L53*100</f>
        <v>19.646137484288893</v>
      </c>
      <c r="M108" s="125">
        <f>M52/M53*100</f>
        <v>19.186738712336297</v>
      </c>
      <c r="N108" s="124">
        <v>18.809999999999999</v>
      </c>
      <c r="O108" s="124">
        <v>20.93</v>
      </c>
      <c r="P108" s="124">
        <v>19.54</v>
      </c>
      <c r="Q108" s="124">
        <f>Q52/Q53*100</f>
        <v>19.570374561995344</v>
      </c>
      <c r="R108" s="124">
        <f>R52/R53*100</f>
        <v>19.723297554108747</v>
      </c>
      <c r="S108" s="125">
        <f>S52/S53*100</f>
        <v>20.500652509194449</v>
      </c>
    </row>
    <row r="109" spans="1:92" s="76" customFormat="1" ht="15" thickBot="1" x14ac:dyDescent="0.35">
      <c r="A109" s="112" t="s">
        <v>6</v>
      </c>
      <c r="B109" s="126">
        <f t="shared" ref="B109:F109" si="76">SUM(B106:B108)</f>
        <v>100</v>
      </c>
      <c r="C109" s="126">
        <f t="shared" si="76"/>
        <v>100</v>
      </c>
      <c r="D109" s="126">
        <f t="shared" si="76"/>
        <v>100.01</v>
      </c>
      <c r="E109" s="126">
        <f t="shared" si="76"/>
        <v>100</v>
      </c>
      <c r="F109" s="126">
        <f t="shared" si="76"/>
        <v>100</v>
      </c>
      <c r="G109" s="127">
        <f>SUM(G106:G108)</f>
        <v>100</v>
      </c>
      <c r="H109" s="126">
        <f t="shared" ref="H109:L109" si="77">SUM(H106:H108)</f>
        <v>100</v>
      </c>
      <c r="I109" s="126">
        <f t="shared" si="77"/>
        <v>100</v>
      </c>
      <c r="J109" s="126">
        <f t="shared" si="77"/>
        <v>100</v>
      </c>
      <c r="K109" s="126">
        <f t="shared" si="77"/>
        <v>100</v>
      </c>
      <c r="L109" s="126">
        <f t="shared" si="77"/>
        <v>100</v>
      </c>
      <c r="M109" s="126">
        <f>SUM(M106:M108)</f>
        <v>99.999999999999986</v>
      </c>
      <c r="N109" s="128">
        <f t="shared" ref="N109:R109" si="78">SUM(N106:N108)</f>
        <v>100</v>
      </c>
      <c r="O109" s="126">
        <f t="shared" si="78"/>
        <v>100</v>
      </c>
      <c r="P109" s="126">
        <f t="shared" si="78"/>
        <v>100</v>
      </c>
      <c r="Q109" s="126">
        <f t="shared" si="78"/>
        <v>100</v>
      </c>
      <c r="R109" s="126">
        <f t="shared" si="78"/>
        <v>100</v>
      </c>
      <c r="S109" s="127">
        <f>SUM(S106:S108)</f>
        <v>100</v>
      </c>
    </row>
    <row r="110" spans="1:92" s="76" customFormat="1" x14ac:dyDescent="0.3">
      <c r="A110" s="81"/>
    </row>
    <row r="111" spans="1:92" s="76" customFormat="1" ht="16.2" thickBot="1" x14ac:dyDescent="0.35">
      <c r="A111" s="186" t="s">
        <v>89</v>
      </c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187"/>
      <c r="O111" s="187"/>
      <c r="P111" s="187"/>
      <c r="Q111" s="187"/>
      <c r="R111" s="187"/>
      <c r="S111" s="187"/>
    </row>
    <row r="112" spans="1:92" s="76" customFormat="1" ht="15" thickBot="1" x14ac:dyDescent="0.35">
      <c r="A112" s="290" t="s">
        <v>87</v>
      </c>
      <c r="B112" s="292" t="s">
        <v>0</v>
      </c>
      <c r="C112" s="293"/>
      <c r="D112" s="293"/>
      <c r="E112" s="293"/>
      <c r="F112" s="293"/>
      <c r="G112" s="294"/>
      <c r="H112" s="292" t="s">
        <v>1</v>
      </c>
      <c r="I112" s="293"/>
      <c r="J112" s="293"/>
      <c r="K112" s="293"/>
      <c r="L112" s="293"/>
      <c r="M112" s="294"/>
      <c r="N112" s="292" t="s">
        <v>2</v>
      </c>
      <c r="O112" s="293"/>
      <c r="P112" s="293"/>
      <c r="Q112" s="293"/>
      <c r="R112" s="293"/>
      <c r="S112" s="294"/>
    </row>
    <row r="113" spans="1:53" s="76" customFormat="1" ht="15" thickBot="1" x14ac:dyDescent="0.35">
      <c r="A113" s="291"/>
      <c r="B113" s="178">
        <v>2001</v>
      </c>
      <c r="C113" s="179">
        <v>2010</v>
      </c>
      <c r="D113" s="179">
        <v>2014</v>
      </c>
      <c r="E113" s="179">
        <v>2015</v>
      </c>
      <c r="F113" s="179">
        <v>2016</v>
      </c>
      <c r="G113" s="179">
        <v>2017</v>
      </c>
      <c r="H113" s="178">
        <v>2001</v>
      </c>
      <c r="I113" s="179">
        <v>2010</v>
      </c>
      <c r="J113" s="179">
        <v>2014</v>
      </c>
      <c r="K113" s="179">
        <v>2015</v>
      </c>
      <c r="L113" s="179">
        <v>2016</v>
      </c>
      <c r="M113" s="179">
        <v>2017</v>
      </c>
      <c r="N113" s="178">
        <v>2001</v>
      </c>
      <c r="O113" s="179">
        <v>2010</v>
      </c>
      <c r="P113" s="179">
        <v>2014</v>
      </c>
      <c r="Q113" s="179">
        <v>2015</v>
      </c>
      <c r="R113" s="179">
        <v>2016</v>
      </c>
      <c r="S113" s="180">
        <v>2017</v>
      </c>
    </row>
    <row r="114" spans="1:53" s="76" customFormat="1" x14ac:dyDescent="0.3">
      <c r="A114" s="181" t="s">
        <v>3</v>
      </c>
      <c r="B114" s="132">
        <v>100</v>
      </c>
      <c r="C114" s="132">
        <v>100</v>
      </c>
      <c r="D114" s="132">
        <v>100</v>
      </c>
      <c r="E114" s="132">
        <v>100</v>
      </c>
      <c r="F114" s="132">
        <v>100</v>
      </c>
      <c r="G114" s="188">
        <v>100</v>
      </c>
      <c r="H114" s="132">
        <v>100</v>
      </c>
      <c r="I114" s="132">
        <v>100</v>
      </c>
      <c r="J114" s="132">
        <v>100</v>
      </c>
      <c r="K114" s="132">
        <v>100</v>
      </c>
      <c r="L114" s="132">
        <v>100</v>
      </c>
      <c r="M114" s="188">
        <v>100</v>
      </c>
      <c r="N114" s="132">
        <v>100</v>
      </c>
      <c r="O114" s="132">
        <v>100</v>
      </c>
      <c r="P114" s="132">
        <v>100</v>
      </c>
      <c r="Q114" s="132">
        <v>100</v>
      </c>
      <c r="R114" s="132">
        <v>100</v>
      </c>
      <c r="S114" s="188">
        <v>100</v>
      </c>
      <c r="T114" s="189"/>
      <c r="U114" s="189">
        <v>100</v>
      </c>
      <c r="V114" s="189">
        <v>100</v>
      </c>
      <c r="W114" s="189">
        <v>100</v>
      </c>
      <c r="X114" s="189">
        <v>100</v>
      </c>
      <c r="Y114" s="189">
        <v>100</v>
      </c>
      <c r="Z114" s="189">
        <v>100</v>
      </c>
      <c r="AA114" s="189">
        <v>100</v>
      </c>
      <c r="AB114" s="189">
        <v>100</v>
      </c>
      <c r="AC114" s="189">
        <v>100</v>
      </c>
      <c r="AD114" s="189">
        <v>100</v>
      </c>
      <c r="AE114" s="189">
        <v>100</v>
      </c>
      <c r="AF114" s="189">
        <v>100</v>
      </c>
      <c r="AG114" s="189">
        <v>100</v>
      </c>
      <c r="AH114" s="189">
        <v>100</v>
      </c>
      <c r="AI114" s="189">
        <v>100</v>
      </c>
      <c r="AJ114" s="189">
        <v>100</v>
      </c>
      <c r="AK114" s="189">
        <v>100</v>
      </c>
      <c r="AL114" s="189">
        <v>100</v>
      </c>
      <c r="AM114" s="189">
        <v>100</v>
      </c>
      <c r="AN114" s="189">
        <v>100</v>
      </c>
      <c r="AO114" s="189">
        <v>100</v>
      </c>
      <c r="AP114" s="189">
        <v>100</v>
      </c>
      <c r="AQ114" s="189">
        <v>100</v>
      </c>
      <c r="AR114" s="189">
        <v>100</v>
      </c>
      <c r="AS114" s="189">
        <v>100</v>
      </c>
      <c r="AT114" s="189">
        <v>100</v>
      </c>
      <c r="AU114" s="189">
        <v>100</v>
      </c>
      <c r="AV114" s="189">
        <v>100</v>
      </c>
      <c r="AW114" s="189">
        <v>100</v>
      </c>
      <c r="AX114" s="189">
        <v>100</v>
      </c>
      <c r="AY114" s="189">
        <v>100</v>
      </c>
      <c r="AZ114" s="189"/>
      <c r="BA114" s="189"/>
    </row>
    <row r="115" spans="1:53" s="76" customFormat="1" x14ac:dyDescent="0.3">
      <c r="A115" s="181" t="s">
        <v>4</v>
      </c>
      <c r="B115" s="132">
        <v>100</v>
      </c>
      <c r="C115" s="132">
        <v>100</v>
      </c>
      <c r="D115" s="132">
        <v>100</v>
      </c>
      <c r="E115" s="132">
        <v>100</v>
      </c>
      <c r="F115" s="132">
        <v>100</v>
      </c>
      <c r="G115" s="188">
        <v>100</v>
      </c>
      <c r="H115" s="132">
        <v>100</v>
      </c>
      <c r="I115" s="132">
        <v>100</v>
      </c>
      <c r="J115" s="132">
        <v>100</v>
      </c>
      <c r="K115" s="132">
        <v>100</v>
      </c>
      <c r="L115" s="132">
        <v>100</v>
      </c>
      <c r="M115" s="188">
        <v>100</v>
      </c>
      <c r="N115" s="132">
        <v>100</v>
      </c>
      <c r="O115" s="132">
        <v>100</v>
      </c>
      <c r="P115" s="132">
        <v>100</v>
      </c>
      <c r="Q115" s="132">
        <v>100</v>
      </c>
      <c r="R115" s="132">
        <v>100</v>
      </c>
      <c r="S115" s="188">
        <v>100</v>
      </c>
      <c r="T115" s="189"/>
      <c r="U115" s="189">
        <v>100</v>
      </c>
      <c r="V115" s="189">
        <v>100</v>
      </c>
      <c r="W115" s="189">
        <v>100</v>
      </c>
      <c r="X115" s="189">
        <v>100</v>
      </c>
      <c r="Y115" s="189">
        <v>100</v>
      </c>
      <c r="Z115" s="189">
        <v>100</v>
      </c>
      <c r="AA115" s="189">
        <v>100</v>
      </c>
      <c r="AB115" s="189">
        <v>100</v>
      </c>
      <c r="AC115" s="189">
        <v>100</v>
      </c>
      <c r="AD115" s="189">
        <v>100</v>
      </c>
      <c r="AE115" s="189">
        <v>100</v>
      </c>
      <c r="AF115" s="189">
        <v>100</v>
      </c>
      <c r="AG115" s="189">
        <v>100</v>
      </c>
      <c r="AH115" s="189">
        <v>100</v>
      </c>
      <c r="AI115" s="189">
        <v>100</v>
      </c>
      <c r="AJ115" s="189">
        <v>100</v>
      </c>
      <c r="AK115" s="189">
        <v>100</v>
      </c>
      <c r="AL115" s="189">
        <v>100</v>
      </c>
      <c r="AM115" s="189">
        <v>100</v>
      </c>
      <c r="AN115" s="189">
        <v>100</v>
      </c>
      <c r="AO115" s="189">
        <v>100</v>
      </c>
      <c r="AP115" s="189">
        <v>100</v>
      </c>
      <c r="AQ115" s="189">
        <v>100</v>
      </c>
      <c r="AR115" s="189">
        <v>100</v>
      </c>
      <c r="AS115" s="189">
        <v>100</v>
      </c>
      <c r="AT115" s="189">
        <v>100</v>
      </c>
      <c r="AU115" s="189">
        <v>100</v>
      </c>
      <c r="AV115" s="189">
        <v>100</v>
      </c>
      <c r="AW115" s="189">
        <v>100</v>
      </c>
      <c r="AX115" s="189">
        <v>100</v>
      </c>
      <c r="AY115" s="189">
        <v>100</v>
      </c>
      <c r="AZ115" s="189"/>
      <c r="BA115" s="189"/>
    </row>
    <row r="116" spans="1:53" s="76" customFormat="1" x14ac:dyDescent="0.3">
      <c r="A116" s="181" t="s">
        <v>5</v>
      </c>
      <c r="B116" s="132">
        <v>100</v>
      </c>
      <c r="C116" s="132">
        <v>100</v>
      </c>
      <c r="D116" s="132">
        <v>100</v>
      </c>
      <c r="E116" s="132">
        <v>100</v>
      </c>
      <c r="F116" s="132">
        <v>100</v>
      </c>
      <c r="G116" s="188">
        <v>100</v>
      </c>
      <c r="H116" s="132">
        <v>100</v>
      </c>
      <c r="I116" s="132">
        <v>100</v>
      </c>
      <c r="J116" s="132">
        <v>100</v>
      </c>
      <c r="K116" s="132">
        <v>100</v>
      </c>
      <c r="L116" s="132">
        <v>100</v>
      </c>
      <c r="M116" s="188">
        <v>100</v>
      </c>
      <c r="N116" s="132">
        <v>100</v>
      </c>
      <c r="O116" s="132">
        <v>100</v>
      </c>
      <c r="P116" s="132">
        <v>100</v>
      </c>
      <c r="Q116" s="132">
        <v>100</v>
      </c>
      <c r="R116" s="132">
        <v>100</v>
      </c>
      <c r="S116" s="188">
        <v>100</v>
      </c>
      <c r="T116" s="189"/>
      <c r="U116" s="189">
        <v>100</v>
      </c>
      <c r="V116" s="189">
        <v>100</v>
      </c>
      <c r="W116" s="189">
        <v>100</v>
      </c>
      <c r="X116" s="189">
        <v>100</v>
      </c>
      <c r="Y116" s="189">
        <v>100</v>
      </c>
      <c r="Z116" s="189">
        <v>100</v>
      </c>
      <c r="AA116" s="189">
        <v>100</v>
      </c>
      <c r="AB116" s="189">
        <v>100</v>
      </c>
      <c r="AC116" s="189">
        <v>100</v>
      </c>
      <c r="AD116" s="189">
        <v>100</v>
      </c>
      <c r="AE116" s="189">
        <v>100</v>
      </c>
      <c r="AF116" s="189">
        <v>100</v>
      </c>
      <c r="AG116" s="189">
        <v>100</v>
      </c>
      <c r="AH116" s="189">
        <v>100</v>
      </c>
      <c r="AI116" s="189">
        <v>100</v>
      </c>
      <c r="AJ116" s="189">
        <v>100</v>
      </c>
      <c r="AK116" s="189">
        <v>100</v>
      </c>
      <c r="AL116" s="189">
        <v>100</v>
      </c>
      <c r="AM116" s="189">
        <v>100</v>
      </c>
      <c r="AN116" s="189">
        <v>100</v>
      </c>
      <c r="AO116" s="189">
        <v>100</v>
      </c>
      <c r="AP116" s="189">
        <v>100</v>
      </c>
      <c r="AQ116" s="189">
        <v>100</v>
      </c>
      <c r="AR116" s="189">
        <v>100</v>
      </c>
      <c r="AS116" s="189">
        <v>100</v>
      </c>
      <c r="AT116" s="189">
        <v>100</v>
      </c>
      <c r="AU116" s="189">
        <v>100</v>
      </c>
      <c r="AV116" s="189">
        <v>100</v>
      </c>
      <c r="AW116" s="189">
        <v>100</v>
      </c>
      <c r="AX116" s="189">
        <v>100</v>
      </c>
      <c r="AY116" s="189">
        <v>100</v>
      </c>
      <c r="AZ116" s="189"/>
      <c r="BA116" s="189"/>
    </row>
    <row r="117" spans="1:53" s="76" customFormat="1" ht="15" thickBot="1" x14ac:dyDescent="0.35">
      <c r="A117" s="183" t="s">
        <v>6</v>
      </c>
      <c r="B117" s="133">
        <v>100</v>
      </c>
      <c r="C117" s="133">
        <v>100</v>
      </c>
      <c r="D117" s="133">
        <v>100</v>
      </c>
      <c r="E117" s="133">
        <v>100</v>
      </c>
      <c r="F117" s="133">
        <v>100</v>
      </c>
      <c r="G117" s="133">
        <v>100</v>
      </c>
      <c r="H117" s="133">
        <v>100</v>
      </c>
      <c r="I117" s="133">
        <v>100</v>
      </c>
      <c r="J117" s="133">
        <v>100</v>
      </c>
      <c r="K117" s="133">
        <v>100</v>
      </c>
      <c r="L117" s="133">
        <v>100</v>
      </c>
      <c r="M117" s="133">
        <v>100</v>
      </c>
      <c r="N117" s="190">
        <v>100</v>
      </c>
      <c r="O117" s="133">
        <v>100</v>
      </c>
      <c r="P117" s="133">
        <v>100</v>
      </c>
      <c r="Q117" s="133">
        <v>100</v>
      </c>
      <c r="R117" s="133">
        <v>100</v>
      </c>
      <c r="S117" s="133">
        <v>100</v>
      </c>
      <c r="T117" s="126"/>
      <c r="U117" s="126">
        <v>100</v>
      </c>
      <c r="V117" s="126">
        <v>100</v>
      </c>
      <c r="W117" s="126">
        <v>100</v>
      </c>
      <c r="X117" s="126">
        <v>100</v>
      </c>
      <c r="Y117" s="126">
        <v>100</v>
      </c>
      <c r="Z117" s="126">
        <v>100</v>
      </c>
      <c r="AA117" s="126">
        <v>100</v>
      </c>
      <c r="AB117" s="126">
        <v>100</v>
      </c>
      <c r="AC117" s="126">
        <v>100</v>
      </c>
      <c r="AD117" s="126">
        <v>100</v>
      </c>
      <c r="AE117" s="126">
        <v>100</v>
      </c>
      <c r="AF117" s="126">
        <v>100</v>
      </c>
      <c r="AG117" s="126">
        <v>100</v>
      </c>
      <c r="AH117" s="126">
        <v>100</v>
      </c>
      <c r="AI117" s="126">
        <v>100</v>
      </c>
      <c r="AJ117" s="126">
        <v>100</v>
      </c>
      <c r="AK117" s="126">
        <v>100</v>
      </c>
      <c r="AL117" s="126">
        <v>100</v>
      </c>
      <c r="AM117" s="126">
        <v>100</v>
      </c>
      <c r="AN117" s="126">
        <v>100</v>
      </c>
      <c r="AO117" s="126">
        <v>100</v>
      </c>
      <c r="AP117" s="126">
        <v>100</v>
      </c>
      <c r="AQ117" s="126">
        <v>100</v>
      </c>
      <c r="AR117" s="126">
        <v>100</v>
      </c>
      <c r="AS117" s="126">
        <v>100</v>
      </c>
      <c r="AT117" s="126">
        <v>100</v>
      </c>
      <c r="AU117" s="126">
        <v>100</v>
      </c>
      <c r="AV117" s="126">
        <v>100</v>
      </c>
      <c r="AW117" s="126">
        <v>100</v>
      </c>
      <c r="AX117" s="126">
        <v>100</v>
      </c>
      <c r="AY117" s="126">
        <v>100</v>
      </c>
      <c r="AZ117" s="191"/>
      <c r="BA117" s="191"/>
    </row>
    <row r="118" spans="1:53" s="76" customFormat="1" x14ac:dyDescent="0.3">
      <c r="A118" s="129"/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130"/>
      <c r="P118" s="130"/>
      <c r="Q118" s="130"/>
    </row>
    <row r="119" spans="1:53" s="76" customFormat="1" ht="15" thickBot="1" x14ac:dyDescent="0.35">
      <c r="A119" s="159"/>
    </row>
    <row r="120" spans="1:53" s="76" customFormat="1" ht="15" thickBot="1" x14ac:dyDescent="0.35">
      <c r="A120" s="219" t="s">
        <v>7</v>
      </c>
      <c r="B120" s="221" t="s">
        <v>0</v>
      </c>
      <c r="C120" s="222"/>
      <c r="D120" s="222"/>
      <c r="E120" s="222"/>
      <c r="F120" s="222"/>
      <c r="G120" s="223"/>
      <c r="H120" s="221" t="s">
        <v>1</v>
      </c>
      <c r="I120" s="222"/>
      <c r="J120" s="222"/>
      <c r="K120" s="222"/>
      <c r="L120" s="222"/>
      <c r="M120" s="223"/>
      <c r="N120" s="221" t="s">
        <v>2</v>
      </c>
      <c r="O120" s="222"/>
      <c r="P120" s="222"/>
      <c r="Q120" s="222"/>
      <c r="R120" s="222"/>
      <c r="S120" s="223"/>
    </row>
    <row r="121" spans="1:53" s="76" customFormat="1" ht="15" thickBot="1" x14ac:dyDescent="0.35">
      <c r="A121" s="220"/>
      <c r="B121" s="83">
        <v>2001</v>
      </c>
      <c r="C121" s="84">
        <v>2010</v>
      </c>
      <c r="D121" s="84">
        <v>2014</v>
      </c>
      <c r="E121" s="84">
        <v>2015</v>
      </c>
      <c r="F121" s="84">
        <v>2016</v>
      </c>
      <c r="G121" s="84">
        <v>2017</v>
      </c>
      <c r="H121" s="83">
        <v>2001</v>
      </c>
      <c r="I121" s="84">
        <v>2010</v>
      </c>
      <c r="J121" s="84">
        <v>2014</v>
      </c>
      <c r="K121" s="84">
        <v>2015</v>
      </c>
      <c r="L121" s="84">
        <v>2016</v>
      </c>
      <c r="M121" s="84">
        <v>2017</v>
      </c>
      <c r="N121" s="83">
        <v>2001</v>
      </c>
      <c r="O121" s="84">
        <v>2010</v>
      </c>
      <c r="P121" s="84">
        <v>2014</v>
      </c>
      <c r="Q121" s="84">
        <v>2015</v>
      </c>
      <c r="R121" s="84">
        <v>2016</v>
      </c>
      <c r="S121" s="85">
        <v>2017</v>
      </c>
    </row>
    <row r="122" spans="1:53" s="76" customFormat="1" x14ac:dyDescent="0.3">
      <c r="A122" s="91" t="s">
        <v>3</v>
      </c>
      <c r="B122" s="124">
        <v>9.08</v>
      </c>
      <c r="C122" s="124">
        <v>12.57</v>
      </c>
      <c r="D122" s="124">
        <v>15.1</v>
      </c>
      <c r="E122" s="124" t="e">
        <f>E10/$E$6*100</f>
        <v>#DIV/0!</v>
      </c>
      <c r="F122" s="124" t="e">
        <f>F10/$F$6*100</f>
        <v>#DIV/0!</v>
      </c>
      <c r="G122" s="125" t="e">
        <f>G10/$G$6*100</f>
        <v>#DIV/0!</v>
      </c>
      <c r="H122" s="124">
        <v>1.58</v>
      </c>
      <c r="I122" s="124">
        <v>1.6</v>
      </c>
      <c r="J122" s="124">
        <v>2.16</v>
      </c>
      <c r="K122" s="124" t="e">
        <f>K10/$K$6*100</f>
        <v>#DIV/0!</v>
      </c>
      <c r="L122" s="124" t="e">
        <f>L10/$L$6*100</f>
        <v>#DIV/0!</v>
      </c>
      <c r="M122" s="125" t="e">
        <f>M10/$M$6*100</f>
        <v>#DIV/0!</v>
      </c>
      <c r="N122" s="124">
        <v>7.46</v>
      </c>
      <c r="O122" s="124">
        <v>10.01</v>
      </c>
      <c r="P122" s="124">
        <v>11.98</v>
      </c>
      <c r="Q122" s="124" t="e">
        <f>Q10/$Q$6*100</f>
        <v>#DIV/0!</v>
      </c>
      <c r="R122" s="124" t="e">
        <f>R10/$R$6*100</f>
        <v>#DIV/0!</v>
      </c>
      <c r="S122" s="125" t="e">
        <f>S10/$S$6*100</f>
        <v>#DIV/0!</v>
      </c>
    </row>
    <row r="123" spans="1:53" s="76" customFormat="1" x14ac:dyDescent="0.3">
      <c r="A123" s="91" t="s">
        <v>4</v>
      </c>
      <c r="B123" s="124">
        <v>10.49</v>
      </c>
      <c r="C123" s="124">
        <v>12.9</v>
      </c>
      <c r="D123" s="124">
        <v>15.43</v>
      </c>
      <c r="E123" s="124" t="e">
        <f>E11/$E$7*100</f>
        <v>#DIV/0!</v>
      </c>
      <c r="F123" s="124" t="e">
        <f>F11/$F$7*100</f>
        <v>#DIV/0!</v>
      </c>
      <c r="G123" s="125" t="e">
        <f>G11/$G$7*100</f>
        <v>#DIV/0!</v>
      </c>
      <c r="H123" s="124">
        <v>1.9</v>
      </c>
      <c r="I123" s="124">
        <v>1.74</v>
      </c>
      <c r="J123" s="124">
        <v>2.71</v>
      </c>
      <c r="K123" s="124" t="e">
        <f>K11/$K$7*100</f>
        <v>#DIV/0!</v>
      </c>
      <c r="L123" s="124" t="e">
        <f>L11/$L$7*100</f>
        <v>#DIV/0!</v>
      </c>
      <c r="M123" s="125" t="e">
        <f>M11/$M$7*100</f>
        <v>#DIV/0!</v>
      </c>
      <c r="N123" s="124">
        <v>8.74</v>
      </c>
      <c r="O123" s="124">
        <v>10.39</v>
      </c>
      <c r="P123" s="124">
        <v>12.46</v>
      </c>
      <c r="Q123" s="124" t="e">
        <f>Q11/$Q$7*100</f>
        <v>#DIV/0!</v>
      </c>
      <c r="R123" s="124" t="e">
        <f>R11/$R$7*100</f>
        <v>#DIV/0!</v>
      </c>
      <c r="S123" s="125" t="e">
        <f>S11/$S$7*100</f>
        <v>#DIV/0!</v>
      </c>
    </row>
    <row r="124" spans="1:53" s="76" customFormat="1" x14ac:dyDescent="0.3">
      <c r="A124" s="91" t="s">
        <v>5</v>
      </c>
      <c r="B124" s="124">
        <v>9.57</v>
      </c>
      <c r="C124" s="124">
        <v>11.29</v>
      </c>
      <c r="D124" s="124">
        <v>13.7</v>
      </c>
      <c r="E124" s="124" t="e">
        <f>E12/$E$8*100</f>
        <v>#DIV/0!</v>
      </c>
      <c r="F124" s="124" t="e">
        <f>F12/$F$8*100</f>
        <v>#DIV/0!</v>
      </c>
      <c r="G124" s="125" t="e">
        <f>G12/$G$8*100</f>
        <v>#DIV/0!</v>
      </c>
      <c r="H124" s="124">
        <v>1.63</v>
      </c>
      <c r="I124" s="124">
        <v>1.24</v>
      </c>
      <c r="J124" s="124">
        <v>1.68</v>
      </c>
      <c r="K124" s="124" t="e">
        <f>K12/$K$8*100</f>
        <v>#DIV/0!</v>
      </c>
      <c r="L124" s="124" t="e">
        <f>L12/$L$8*100</f>
        <v>#DIV/0!</v>
      </c>
      <c r="M124" s="125" t="e">
        <f>M12/$M$8*100</f>
        <v>#DIV/0!</v>
      </c>
      <c r="N124" s="124">
        <v>7.49</v>
      </c>
      <c r="O124" s="124">
        <v>8.52</v>
      </c>
      <c r="P124" s="124">
        <v>10.46</v>
      </c>
      <c r="Q124" s="124" t="e">
        <f>Q12/$Q$8*100</f>
        <v>#DIV/0!</v>
      </c>
      <c r="R124" s="124" t="e">
        <f>R12/$R$8*100</f>
        <v>#DIV/0!</v>
      </c>
      <c r="S124" s="125" t="e">
        <f>S12/$S$8*100</f>
        <v>#DIV/0!</v>
      </c>
    </row>
    <row r="125" spans="1:53" s="76" customFormat="1" ht="15" thickBot="1" x14ac:dyDescent="0.35">
      <c r="A125" s="112" t="s">
        <v>6</v>
      </c>
      <c r="B125" s="126">
        <v>9.5500000000000007</v>
      </c>
      <c r="C125" s="126">
        <v>12.36</v>
      </c>
      <c r="D125" s="126">
        <v>14.87</v>
      </c>
      <c r="E125" s="126">
        <f>E13/$E$9*100</f>
        <v>907.14640198511165</v>
      </c>
      <c r="F125" s="126">
        <f>F13/$F$9*100</f>
        <v>921.42857142857133</v>
      </c>
      <c r="G125" s="127">
        <f>G13/$G$9*100</f>
        <v>922.45909766980651</v>
      </c>
      <c r="H125" s="126">
        <v>1.67</v>
      </c>
      <c r="I125" s="126">
        <v>1.54</v>
      </c>
      <c r="J125" s="126">
        <v>2.17</v>
      </c>
      <c r="K125" s="126">
        <f>K13/$K$9*100</f>
        <v>40.099255583126556</v>
      </c>
      <c r="L125" s="126">
        <f>L13/$L$9*100</f>
        <v>42.857142857142854</v>
      </c>
      <c r="M125" s="127">
        <f>M13/$M$9*100</f>
        <v>43.381259295984137</v>
      </c>
      <c r="N125" s="128">
        <v>7.8</v>
      </c>
      <c r="O125" s="126">
        <v>9.75</v>
      </c>
      <c r="P125" s="126">
        <v>11.75</v>
      </c>
      <c r="Q125" s="126">
        <f>Q13/$Q$9*100</f>
        <v>947.24565756823824</v>
      </c>
      <c r="R125" s="126">
        <f>R13/$R$9*100</f>
        <v>964.28571428571422</v>
      </c>
      <c r="S125" s="127">
        <f>S13/$S$9*100</f>
        <v>965.84035696579087</v>
      </c>
    </row>
    <row r="126" spans="1:53" s="76" customFormat="1" x14ac:dyDescent="0.3">
      <c r="A126" s="129"/>
      <c r="B126" s="130"/>
      <c r="C126" s="130"/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  <c r="O126" s="130"/>
      <c r="P126" s="130"/>
      <c r="Q126" s="130"/>
    </row>
    <row r="127" spans="1:53" s="76" customFormat="1" ht="15" thickBot="1" x14ac:dyDescent="0.35">
      <c r="A127" s="159"/>
    </row>
    <row r="128" spans="1:53" s="76" customFormat="1" ht="15" thickBot="1" x14ac:dyDescent="0.35">
      <c r="A128" s="219" t="s">
        <v>8</v>
      </c>
      <c r="B128" s="221" t="s">
        <v>0</v>
      </c>
      <c r="C128" s="222"/>
      <c r="D128" s="222"/>
      <c r="E128" s="222"/>
      <c r="F128" s="222"/>
      <c r="G128" s="223"/>
      <c r="H128" s="221" t="s">
        <v>1</v>
      </c>
      <c r="I128" s="222"/>
      <c r="J128" s="222"/>
      <c r="K128" s="222"/>
      <c r="L128" s="222"/>
      <c r="M128" s="223"/>
      <c r="N128" s="221" t="s">
        <v>2</v>
      </c>
      <c r="O128" s="222"/>
      <c r="P128" s="222"/>
      <c r="Q128" s="222"/>
      <c r="R128" s="222"/>
      <c r="S128" s="223"/>
    </row>
    <row r="129" spans="1:19" s="76" customFormat="1" ht="15" thickBot="1" x14ac:dyDescent="0.35">
      <c r="A129" s="220"/>
      <c r="B129" s="83">
        <v>2001</v>
      </c>
      <c r="C129" s="84">
        <v>2010</v>
      </c>
      <c r="D129" s="84">
        <v>2014</v>
      </c>
      <c r="E129" s="84">
        <v>2015</v>
      </c>
      <c r="F129" s="84">
        <v>2016</v>
      </c>
      <c r="G129" s="84">
        <v>2017</v>
      </c>
      <c r="H129" s="83">
        <v>2001</v>
      </c>
      <c r="I129" s="84">
        <v>2010</v>
      </c>
      <c r="J129" s="84">
        <v>2014</v>
      </c>
      <c r="K129" s="84">
        <v>2015</v>
      </c>
      <c r="L129" s="84">
        <v>2016</v>
      </c>
      <c r="M129" s="84">
        <v>2017</v>
      </c>
      <c r="N129" s="83">
        <v>2001</v>
      </c>
      <c r="O129" s="84">
        <v>2010</v>
      </c>
      <c r="P129" s="84">
        <v>2014</v>
      </c>
      <c r="Q129" s="84">
        <v>2015</v>
      </c>
      <c r="R129" s="84">
        <v>2016</v>
      </c>
      <c r="S129" s="85">
        <v>2017</v>
      </c>
    </row>
    <row r="130" spans="1:19" s="76" customFormat="1" x14ac:dyDescent="0.3">
      <c r="A130" s="91" t="s">
        <v>3</v>
      </c>
      <c r="B130" s="124">
        <v>7.55</v>
      </c>
      <c r="C130" s="124">
        <v>12.82</v>
      </c>
      <c r="D130" s="124">
        <v>16.47</v>
      </c>
      <c r="E130" s="124" t="e">
        <f>E18/$E$6*100</f>
        <v>#DIV/0!</v>
      </c>
      <c r="F130" s="124" t="e">
        <f>F18/$F$6*100</f>
        <v>#DIV/0!</v>
      </c>
      <c r="G130" s="125" t="e">
        <f>G18/$G$6*100</f>
        <v>#DIV/0!</v>
      </c>
      <c r="H130" s="124">
        <v>3.07</v>
      </c>
      <c r="I130" s="124">
        <v>4.38</v>
      </c>
      <c r="J130" s="124">
        <v>5.9</v>
      </c>
      <c r="K130" s="124" t="e">
        <f>K18/$K$6*100</f>
        <v>#DIV/0!</v>
      </c>
      <c r="L130" s="124" t="e">
        <f>L18/$L$6*100</f>
        <v>#DIV/0!</v>
      </c>
      <c r="M130" s="125" t="e">
        <f>M18/$M$6*100</f>
        <v>#DIV/0!</v>
      </c>
      <c r="N130" s="124">
        <v>6.58</v>
      </c>
      <c r="O130" s="124">
        <v>10.85</v>
      </c>
      <c r="P130" s="124">
        <v>13.92</v>
      </c>
      <c r="Q130" s="124" t="e">
        <f>Q18/$Q$6*100</f>
        <v>#DIV/0!</v>
      </c>
      <c r="R130" s="124" t="e">
        <f>R18/$R$6*100</f>
        <v>#DIV/0!</v>
      </c>
      <c r="S130" s="125" t="e">
        <f>S18/$S$6*100</f>
        <v>#DIV/0!</v>
      </c>
    </row>
    <row r="131" spans="1:19" s="76" customFormat="1" x14ac:dyDescent="0.3">
      <c r="A131" s="91" t="s">
        <v>4</v>
      </c>
      <c r="B131" s="124">
        <v>3.46</v>
      </c>
      <c r="C131" s="124">
        <v>4.96</v>
      </c>
      <c r="D131" s="124">
        <v>7.73</v>
      </c>
      <c r="E131" s="124" t="e">
        <f>E19/$E$7*100</f>
        <v>#DIV/0!</v>
      </c>
      <c r="F131" s="124" t="e">
        <f>F19/$F$7*100</f>
        <v>#DIV/0!</v>
      </c>
      <c r="G131" s="125" t="e">
        <f>G19/$G$7*100</f>
        <v>#DIV/0!</v>
      </c>
      <c r="H131" s="124">
        <v>1.67</v>
      </c>
      <c r="I131" s="124">
        <v>2.4900000000000002</v>
      </c>
      <c r="J131" s="124">
        <v>3.72</v>
      </c>
      <c r="K131" s="124" t="e">
        <f>K19/$K$7*100</f>
        <v>#DIV/0!</v>
      </c>
      <c r="L131" s="124" t="e">
        <f>L19/$L$7*100</f>
        <v>#DIV/0!</v>
      </c>
      <c r="M131" s="125" t="e">
        <f>M19/$M$7*100</f>
        <v>#DIV/0!</v>
      </c>
      <c r="N131" s="124">
        <v>3.1</v>
      </c>
      <c r="O131" s="124">
        <v>4.4000000000000004</v>
      </c>
      <c r="P131" s="124">
        <v>6.8</v>
      </c>
      <c r="Q131" s="124" t="e">
        <f>Q19/$Q$7*100</f>
        <v>#DIV/0!</v>
      </c>
      <c r="R131" s="124" t="e">
        <f>R19/$R$7*100</f>
        <v>#DIV/0!</v>
      </c>
      <c r="S131" s="125" t="e">
        <f>S19/$S$7*100</f>
        <v>#DIV/0!</v>
      </c>
    </row>
    <row r="132" spans="1:19" s="76" customFormat="1" x14ac:dyDescent="0.3">
      <c r="A132" s="91" t="s">
        <v>5</v>
      </c>
      <c r="B132" s="124">
        <v>1.75</v>
      </c>
      <c r="C132" s="124">
        <v>2.91</v>
      </c>
      <c r="D132" s="124">
        <v>4.9000000000000004</v>
      </c>
      <c r="E132" s="124" t="e">
        <f>E20/$E$8*100</f>
        <v>#DIV/0!</v>
      </c>
      <c r="F132" s="124" t="e">
        <f>F20/$F$8*100</f>
        <v>#DIV/0!</v>
      </c>
      <c r="G132" s="125" t="e">
        <f>G20/$G$8*100</f>
        <v>#DIV/0!</v>
      </c>
      <c r="H132" s="124">
        <v>0.94</v>
      </c>
      <c r="I132" s="124">
        <v>1.54</v>
      </c>
      <c r="J132" s="124">
        <v>2.2200000000000002</v>
      </c>
      <c r="K132" s="124" t="e">
        <f>K20/$K$8*100</f>
        <v>#DIV/0!</v>
      </c>
      <c r="L132" s="124" t="e">
        <f>L20/$L$8*100</f>
        <v>#DIV/0!</v>
      </c>
      <c r="M132" s="125" t="e">
        <f>M20/$M$8*100</f>
        <v>#DIV/0!</v>
      </c>
      <c r="N132" s="124">
        <v>1.53</v>
      </c>
      <c r="O132" s="124">
        <v>2.5299999999999998</v>
      </c>
      <c r="P132" s="124">
        <v>4.18</v>
      </c>
      <c r="Q132" s="124" t="e">
        <f>Q20/$Q$8*100</f>
        <v>#DIV/0!</v>
      </c>
      <c r="R132" s="124" t="e">
        <f>R20/$R$8*100</f>
        <v>#DIV/0!</v>
      </c>
      <c r="S132" s="125" t="e">
        <f>S20/$S$8*100</f>
        <v>#DIV/0!</v>
      </c>
    </row>
    <row r="133" spans="1:19" s="76" customFormat="1" ht="15" thickBot="1" x14ac:dyDescent="0.35">
      <c r="A133" s="112" t="s">
        <v>6</v>
      </c>
      <c r="B133" s="126">
        <v>5.34</v>
      </c>
      <c r="C133" s="126">
        <v>8.42</v>
      </c>
      <c r="D133" s="126">
        <v>11.62</v>
      </c>
      <c r="E133" s="126">
        <f>E21/$E$9*100</f>
        <v>524.01985111662532</v>
      </c>
      <c r="F133" s="126">
        <f>F21/$F$9*100</f>
        <v>764.3849206349206</v>
      </c>
      <c r="G133" s="127">
        <f>G21/$G$9*100</f>
        <v>765.59246405552801</v>
      </c>
      <c r="H133" s="126">
        <v>2.2200000000000002</v>
      </c>
      <c r="I133" s="126">
        <v>3.13</v>
      </c>
      <c r="J133" s="126">
        <v>4.4400000000000004</v>
      </c>
      <c r="K133" s="126">
        <f>K21/$K$9*100</f>
        <v>73.99503722084367</v>
      </c>
      <c r="L133" s="126">
        <f>L21/$L$9*100</f>
        <v>98.412698412698404</v>
      </c>
      <c r="M133" s="127">
        <f>M21/$M$9*100</f>
        <v>103.07387208725831</v>
      </c>
      <c r="N133" s="128">
        <v>4.6500000000000004</v>
      </c>
      <c r="O133" s="126">
        <v>7.14</v>
      </c>
      <c r="P133" s="126">
        <v>9.85</v>
      </c>
      <c r="Q133" s="126">
        <f>Q21/$Q$9*100</f>
        <v>598.01488833746896</v>
      </c>
      <c r="R133" s="126">
        <f>R21/$R$9*100</f>
        <v>862.79761904761904</v>
      </c>
      <c r="S133" s="127">
        <f>S21/$S$9*100</f>
        <v>868.66633614278635</v>
      </c>
    </row>
    <row r="134" spans="1:19" s="76" customFormat="1" x14ac:dyDescent="0.3">
      <c r="A134" s="129"/>
      <c r="B134" s="130"/>
      <c r="C134" s="130"/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  <c r="O134" s="130"/>
      <c r="P134" s="130"/>
      <c r="Q134" s="130"/>
    </row>
    <row r="135" spans="1:19" s="76" customFormat="1" ht="15" thickBot="1" x14ac:dyDescent="0.35">
      <c r="A135" s="159"/>
    </row>
    <row r="136" spans="1:19" s="76" customFormat="1" ht="15" thickBot="1" x14ac:dyDescent="0.35">
      <c r="A136" s="219" t="s">
        <v>9</v>
      </c>
      <c r="B136" s="221" t="s">
        <v>0</v>
      </c>
      <c r="C136" s="222"/>
      <c r="D136" s="222"/>
      <c r="E136" s="222"/>
      <c r="F136" s="222"/>
      <c r="G136" s="223"/>
      <c r="H136" s="221" t="s">
        <v>1</v>
      </c>
      <c r="I136" s="222"/>
      <c r="J136" s="222"/>
      <c r="K136" s="222"/>
      <c r="L136" s="222"/>
      <c r="M136" s="223"/>
      <c r="N136" s="221" t="s">
        <v>2</v>
      </c>
      <c r="O136" s="222"/>
      <c r="P136" s="222"/>
      <c r="Q136" s="222"/>
      <c r="R136" s="222"/>
      <c r="S136" s="223"/>
    </row>
    <row r="137" spans="1:19" s="76" customFormat="1" ht="15" thickBot="1" x14ac:dyDescent="0.35">
      <c r="A137" s="220"/>
      <c r="B137" s="83">
        <v>2001</v>
      </c>
      <c r="C137" s="84">
        <v>2010</v>
      </c>
      <c r="D137" s="84">
        <v>2014</v>
      </c>
      <c r="E137" s="84">
        <v>2015</v>
      </c>
      <c r="F137" s="84">
        <v>2016</v>
      </c>
      <c r="G137" s="84">
        <v>2017</v>
      </c>
      <c r="H137" s="83">
        <v>2001</v>
      </c>
      <c r="I137" s="84">
        <v>2010</v>
      </c>
      <c r="J137" s="84">
        <v>2014</v>
      </c>
      <c r="K137" s="84">
        <v>2015</v>
      </c>
      <c r="L137" s="84">
        <v>2016</v>
      </c>
      <c r="M137" s="84">
        <v>2017</v>
      </c>
      <c r="N137" s="83">
        <v>2001</v>
      </c>
      <c r="O137" s="84">
        <v>2010</v>
      </c>
      <c r="P137" s="84">
        <v>2014</v>
      </c>
      <c r="Q137" s="84">
        <v>2015</v>
      </c>
      <c r="R137" s="84">
        <v>2016</v>
      </c>
      <c r="S137" s="85">
        <v>2017</v>
      </c>
    </row>
    <row r="138" spans="1:19" s="76" customFormat="1" x14ac:dyDescent="0.3">
      <c r="A138" s="91" t="s">
        <v>3</v>
      </c>
      <c r="B138" s="124">
        <v>23.79</v>
      </c>
      <c r="C138" s="124">
        <v>11.89</v>
      </c>
      <c r="D138" s="124">
        <v>8.26</v>
      </c>
      <c r="E138" s="124" t="e">
        <f>E26/$E$6*100</f>
        <v>#DIV/0!</v>
      </c>
      <c r="F138" s="124" t="e">
        <f>F26/$F$6*100</f>
        <v>#DIV/0!</v>
      </c>
      <c r="G138" s="125" t="e">
        <f>G26/$G$6*100</f>
        <v>#DIV/0!</v>
      </c>
      <c r="H138" s="124">
        <v>7.06</v>
      </c>
      <c r="I138" s="124">
        <v>3.9</v>
      </c>
      <c r="J138" s="124">
        <v>2.75</v>
      </c>
      <c r="K138" s="124" t="e">
        <f>K26/$K$6*100</f>
        <v>#DIV/0!</v>
      </c>
      <c r="L138" s="124" t="e">
        <f>L26/$L$6*100</f>
        <v>#DIV/0!</v>
      </c>
      <c r="M138" s="125" t="e">
        <f>M26/$M$6*100</f>
        <v>#DIV/0!</v>
      </c>
      <c r="N138" s="124">
        <v>20.18</v>
      </c>
      <c r="O138" s="124">
        <v>10.029999999999999</v>
      </c>
      <c r="P138" s="124">
        <v>6.93</v>
      </c>
      <c r="Q138" s="124" t="e">
        <f>Q26/$Q$6*100</f>
        <v>#DIV/0!</v>
      </c>
      <c r="R138" s="124" t="e">
        <f>R26/$R$6*100</f>
        <v>#DIV/0!</v>
      </c>
      <c r="S138" s="125" t="e">
        <f>S26/$S$6*100</f>
        <v>#DIV/0!</v>
      </c>
    </row>
    <row r="139" spans="1:19" s="76" customFormat="1" x14ac:dyDescent="0.3">
      <c r="A139" s="91" t="s">
        <v>4</v>
      </c>
      <c r="B139" s="124">
        <v>30.11</v>
      </c>
      <c r="C139" s="124">
        <v>12.9</v>
      </c>
      <c r="D139" s="124">
        <v>9.65</v>
      </c>
      <c r="E139" s="124" t="e">
        <f>E27/$E$7*100</f>
        <v>#DIV/0!</v>
      </c>
      <c r="F139" s="124" t="e">
        <f>F27/$F$7*100</f>
        <v>#DIV/0!</v>
      </c>
      <c r="G139" s="125" t="e">
        <f>G27/$G$7*100</f>
        <v>#DIV/0!</v>
      </c>
      <c r="H139" s="124">
        <v>6.34</v>
      </c>
      <c r="I139" s="124">
        <v>3.84</v>
      </c>
      <c r="J139" s="124">
        <v>2.9</v>
      </c>
      <c r="K139" s="124" t="e">
        <f>K27/$K$7*100</f>
        <v>#DIV/0!</v>
      </c>
      <c r="L139" s="124" t="e">
        <f>L27/$L$7*100</f>
        <v>#DIV/0!</v>
      </c>
      <c r="M139" s="125" t="e">
        <f>M27/$M$7*100</f>
        <v>#DIV/0!</v>
      </c>
      <c r="N139" s="124">
        <v>25.28</v>
      </c>
      <c r="O139" s="124">
        <v>10.86</v>
      </c>
      <c r="P139" s="124">
        <v>8.08</v>
      </c>
      <c r="Q139" s="124" t="e">
        <f>Q27/$Q$7*100</f>
        <v>#DIV/0!</v>
      </c>
      <c r="R139" s="124" t="e">
        <f>R27/$R$7*100</f>
        <v>#DIV/0!</v>
      </c>
      <c r="S139" s="125" t="e">
        <f>S27/$S$7*100</f>
        <v>#DIV/0!</v>
      </c>
    </row>
    <row r="140" spans="1:19" s="76" customFormat="1" x14ac:dyDescent="0.3">
      <c r="A140" s="91" t="s">
        <v>5</v>
      </c>
      <c r="B140" s="124">
        <v>28.66</v>
      </c>
      <c r="C140" s="124">
        <v>13.61</v>
      </c>
      <c r="D140" s="124">
        <v>9.9499999999999993</v>
      </c>
      <c r="E140" s="124" t="e">
        <f>E28/$E$8*100</f>
        <v>#DIV/0!</v>
      </c>
      <c r="F140" s="124" t="e">
        <f>F28/$F$8*100</f>
        <v>#DIV/0!</v>
      </c>
      <c r="G140" s="125" t="e">
        <f>G28/$G$8*100</f>
        <v>#DIV/0!</v>
      </c>
      <c r="H140" s="124">
        <v>5.53</v>
      </c>
      <c r="I140" s="124">
        <v>3.15</v>
      </c>
      <c r="J140" s="124">
        <v>2.1800000000000002</v>
      </c>
      <c r="K140" s="124" t="e">
        <f>K28/$K$8*100</f>
        <v>#DIV/0!</v>
      </c>
      <c r="L140" s="124" t="e">
        <f>L28/$L$8*100</f>
        <v>#DIV/0!</v>
      </c>
      <c r="M140" s="125" t="e">
        <f>M28/$M$8*100</f>
        <v>#DIV/0!</v>
      </c>
      <c r="N140" s="124">
        <v>22.6</v>
      </c>
      <c r="O140" s="124">
        <v>10.72</v>
      </c>
      <c r="P140" s="124">
        <v>7.86</v>
      </c>
      <c r="Q140" s="124" t="e">
        <f>Q28/$Q$8*100</f>
        <v>#DIV/0!</v>
      </c>
      <c r="R140" s="124" t="e">
        <f>R28/$R$8*100</f>
        <v>#DIV/0!</v>
      </c>
      <c r="S140" s="125" t="e">
        <f>S28/$S$8*100</f>
        <v>#DIV/0!</v>
      </c>
    </row>
    <row r="141" spans="1:19" s="76" customFormat="1" ht="15" thickBot="1" x14ac:dyDescent="0.35">
      <c r="A141" s="112" t="s">
        <v>6</v>
      </c>
      <c r="B141" s="126">
        <v>26.41</v>
      </c>
      <c r="C141" s="126">
        <v>12.56</v>
      </c>
      <c r="D141" s="126">
        <v>9</v>
      </c>
      <c r="E141" s="126">
        <f>E29/$E$9*100</f>
        <v>309.82630272952855</v>
      </c>
      <c r="F141" s="126">
        <f>F29/$F$9*100</f>
        <v>507.09325396825398</v>
      </c>
      <c r="G141" s="127">
        <f>G29/$G$9*100</f>
        <v>483.9861179970253</v>
      </c>
      <c r="H141" s="126">
        <v>6.52</v>
      </c>
      <c r="I141" s="126">
        <v>3.68</v>
      </c>
      <c r="J141" s="126">
        <v>2.64</v>
      </c>
      <c r="K141" s="126">
        <f>K29/$K$9*100</f>
        <v>30.570719602977668</v>
      </c>
      <c r="L141" s="126">
        <f>L29/$L$9*100</f>
        <v>53.472222222222221</v>
      </c>
      <c r="M141" s="127">
        <f>M29/$M$9*100</f>
        <v>52.702032721864157</v>
      </c>
      <c r="N141" s="128">
        <v>21.99</v>
      </c>
      <c r="O141" s="126">
        <v>10.42</v>
      </c>
      <c r="P141" s="126">
        <v>7.44</v>
      </c>
      <c r="Q141" s="126">
        <f>Q29/$Q$9*100</f>
        <v>340.3970223325062</v>
      </c>
      <c r="R141" s="126">
        <f>R29/$R$9*100</f>
        <v>560.56547619047615</v>
      </c>
      <c r="S141" s="127">
        <f>S29/$S$9*100</f>
        <v>536.68815071888946</v>
      </c>
    </row>
    <row r="142" spans="1:19" s="76" customFormat="1" x14ac:dyDescent="0.3">
      <c r="A142" s="129"/>
      <c r="B142" s="130"/>
      <c r="C142" s="130"/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  <c r="O142" s="130"/>
      <c r="P142" s="130"/>
      <c r="Q142" s="130"/>
    </row>
    <row r="143" spans="1:19" s="76" customFormat="1" ht="15" thickBot="1" x14ac:dyDescent="0.35">
      <c r="A143" s="159"/>
    </row>
    <row r="144" spans="1:19" s="76" customFormat="1" ht="15" customHeight="1" thickBot="1" x14ac:dyDescent="0.35">
      <c r="A144" s="219" t="s">
        <v>10</v>
      </c>
      <c r="B144" s="221" t="s">
        <v>0</v>
      </c>
      <c r="C144" s="222"/>
      <c r="D144" s="222"/>
      <c r="E144" s="222"/>
      <c r="F144" s="222"/>
      <c r="G144" s="223"/>
      <c r="H144" s="221" t="s">
        <v>1</v>
      </c>
      <c r="I144" s="222"/>
      <c r="J144" s="222"/>
      <c r="K144" s="222"/>
      <c r="L144" s="222"/>
      <c r="M144" s="223"/>
      <c r="N144" s="221" t="s">
        <v>2</v>
      </c>
      <c r="O144" s="222"/>
      <c r="P144" s="222"/>
      <c r="Q144" s="222"/>
      <c r="R144" s="222"/>
      <c r="S144" s="223"/>
    </row>
    <row r="145" spans="1:19" s="76" customFormat="1" ht="15" thickBot="1" x14ac:dyDescent="0.35">
      <c r="A145" s="220"/>
      <c r="B145" s="83">
        <v>2001</v>
      </c>
      <c r="C145" s="84">
        <v>2010</v>
      </c>
      <c r="D145" s="84">
        <v>2014</v>
      </c>
      <c r="E145" s="84">
        <v>2015</v>
      </c>
      <c r="F145" s="84">
        <v>2016</v>
      </c>
      <c r="G145" s="84">
        <v>2017</v>
      </c>
      <c r="H145" s="83">
        <v>2001</v>
      </c>
      <c r="I145" s="84">
        <v>2010</v>
      </c>
      <c r="J145" s="84">
        <v>2014</v>
      </c>
      <c r="K145" s="84">
        <v>2015</v>
      </c>
      <c r="L145" s="84">
        <v>2016</v>
      </c>
      <c r="M145" s="84">
        <v>2017</v>
      </c>
      <c r="N145" s="83">
        <v>2001</v>
      </c>
      <c r="O145" s="84">
        <v>2010</v>
      </c>
      <c r="P145" s="84">
        <v>2014</v>
      </c>
      <c r="Q145" s="84">
        <v>2015</v>
      </c>
      <c r="R145" s="84">
        <v>2016</v>
      </c>
      <c r="S145" s="85">
        <v>2017</v>
      </c>
    </row>
    <row r="146" spans="1:19" s="76" customFormat="1" x14ac:dyDescent="0.3">
      <c r="A146" s="91" t="s">
        <v>3</v>
      </c>
      <c r="B146" s="124">
        <v>12.3</v>
      </c>
      <c r="C146" s="124">
        <v>22.52</v>
      </c>
      <c r="D146" s="124">
        <v>21.46</v>
      </c>
      <c r="E146" s="124" t="e">
        <f>E34/$E$6*100</f>
        <v>#DIV/0!</v>
      </c>
      <c r="F146" s="124" t="e">
        <f>F34/$F$6*100</f>
        <v>#DIV/0!</v>
      </c>
      <c r="G146" s="125" t="e">
        <f>G34/$G$6*100</f>
        <v>#DIV/0!</v>
      </c>
      <c r="H146" s="124">
        <v>4.08</v>
      </c>
      <c r="I146" s="124">
        <v>12.68</v>
      </c>
      <c r="J146" s="124">
        <v>12.4</v>
      </c>
      <c r="K146" s="124" t="e">
        <f>K34/$K$6*100</f>
        <v>#DIV/0!</v>
      </c>
      <c r="L146" s="124" t="e">
        <f>L34/$L$6*100</f>
        <v>#DIV/0!</v>
      </c>
      <c r="M146" s="125" t="e">
        <f>M34/$M$6*100</f>
        <v>#DIV/0!</v>
      </c>
      <c r="N146" s="124">
        <v>10.52</v>
      </c>
      <c r="O146" s="124">
        <v>20.23</v>
      </c>
      <c r="P146" s="124">
        <v>19.28</v>
      </c>
      <c r="Q146" s="124" t="e">
        <f>Q34/$Q$6*100</f>
        <v>#DIV/0!</v>
      </c>
      <c r="R146" s="124" t="e">
        <f>R34/$R$6*100</f>
        <v>#DIV/0!</v>
      </c>
      <c r="S146" s="125" t="e">
        <f>S34/$S$6*100</f>
        <v>#DIV/0!</v>
      </c>
    </row>
    <row r="147" spans="1:19" s="76" customFormat="1" x14ac:dyDescent="0.3">
      <c r="A147" s="91" t="s">
        <v>4</v>
      </c>
      <c r="B147" s="124">
        <v>14.9</v>
      </c>
      <c r="C147" s="124">
        <v>29.27</v>
      </c>
      <c r="D147" s="124">
        <v>27.88</v>
      </c>
      <c r="E147" s="124" t="e">
        <f>E35/$E$7*100</f>
        <v>#DIV/0!</v>
      </c>
      <c r="F147" s="124" t="e">
        <f>F35/$F$7*100</f>
        <v>#DIV/0!</v>
      </c>
      <c r="G147" s="125" t="e">
        <f>G35/$G$7*100</f>
        <v>#DIV/0!</v>
      </c>
      <c r="H147" s="124">
        <v>4.03</v>
      </c>
      <c r="I147" s="124">
        <v>13.43</v>
      </c>
      <c r="J147" s="124">
        <v>13.33</v>
      </c>
      <c r="K147" s="124" t="e">
        <f>K35/$K$7*100</f>
        <v>#DIV/0!</v>
      </c>
      <c r="L147" s="124" t="e">
        <f>L35/$L$7*100</f>
        <v>#DIV/0!</v>
      </c>
      <c r="M147" s="125" t="e">
        <f>M35/$M$7*100</f>
        <v>#DIV/0!</v>
      </c>
      <c r="N147" s="124">
        <v>12.69</v>
      </c>
      <c r="O147" s="124">
        <v>25.71</v>
      </c>
      <c r="P147" s="124">
        <v>24.49</v>
      </c>
      <c r="Q147" s="124" t="e">
        <f>Q35/$Q$7*100</f>
        <v>#DIV/0!</v>
      </c>
      <c r="R147" s="124" t="e">
        <f>R35/$R$7*100</f>
        <v>#DIV/0!</v>
      </c>
      <c r="S147" s="125" t="e">
        <f>S35/$S$7*100</f>
        <v>#DIV/0!</v>
      </c>
    </row>
    <row r="148" spans="1:19" s="76" customFormat="1" x14ac:dyDescent="0.3">
      <c r="A148" s="91" t="s">
        <v>5</v>
      </c>
      <c r="B148" s="124">
        <v>11.66</v>
      </c>
      <c r="C148" s="124">
        <v>22.49</v>
      </c>
      <c r="D148" s="124">
        <v>20.38</v>
      </c>
      <c r="E148" s="124" t="e">
        <f>E36/$E$8*100</f>
        <v>#DIV/0!</v>
      </c>
      <c r="F148" s="124" t="e">
        <f>F36/$F$8*100</f>
        <v>#DIV/0!</v>
      </c>
      <c r="G148" s="125" t="e">
        <f>G36/$G$8*100</f>
        <v>#DIV/0!</v>
      </c>
      <c r="H148" s="124">
        <v>2.2599999999999998</v>
      </c>
      <c r="I148" s="124">
        <v>9.19</v>
      </c>
      <c r="J148" s="124">
        <v>8.2799999999999994</v>
      </c>
      <c r="K148" s="124" t="e">
        <f>K36/$K$8*100</f>
        <v>#DIV/0!</v>
      </c>
      <c r="L148" s="124" t="e">
        <f>L36/$L$8*100</f>
        <v>#DIV/0!</v>
      </c>
      <c r="M148" s="125" t="e">
        <f>M36/$M$8*100</f>
        <v>#DIV/0!</v>
      </c>
      <c r="N148" s="124">
        <v>9.1999999999999993</v>
      </c>
      <c r="O148" s="124">
        <v>18.82</v>
      </c>
      <c r="P148" s="124">
        <v>17.13</v>
      </c>
      <c r="Q148" s="124" t="e">
        <f>Q36/$Q$8*100</f>
        <v>#DIV/0!</v>
      </c>
      <c r="R148" s="124" t="e">
        <f>R36/$R$8*100</f>
        <v>#DIV/0!</v>
      </c>
      <c r="S148" s="125" t="e">
        <f>S36/$S$8*100</f>
        <v>#DIV/0!</v>
      </c>
    </row>
    <row r="149" spans="1:19" s="76" customFormat="1" ht="15" thickBot="1" x14ac:dyDescent="0.35">
      <c r="A149" s="112" t="s">
        <v>6</v>
      </c>
      <c r="B149" s="126">
        <v>12.86</v>
      </c>
      <c r="C149" s="126">
        <v>24.34</v>
      </c>
      <c r="D149" s="126">
        <v>22.88</v>
      </c>
      <c r="E149" s="126">
        <f>E37/$E$9*100</f>
        <v>1599.9007444168735</v>
      </c>
      <c r="F149" s="126">
        <f>F37/$F$9*100</f>
        <v>1596.7261904761906</v>
      </c>
      <c r="G149" s="127">
        <f>G37/$G$9*100</f>
        <v>1664.8487853247395</v>
      </c>
      <c r="H149" s="126">
        <v>3.63</v>
      </c>
      <c r="I149" s="126">
        <v>11.9</v>
      </c>
      <c r="J149" s="126">
        <v>11.58</v>
      </c>
      <c r="K149" s="126">
        <f>K37/$K$9*100</f>
        <v>278.36228287841192</v>
      </c>
      <c r="L149" s="126">
        <f>L37/$L$9*100</f>
        <v>272.12301587301585</v>
      </c>
      <c r="M149" s="127">
        <f>M37/$M$9*100</f>
        <v>294.54635597421913</v>
      </c>
      <c r="N149" s="128">
        <v>10.81</v>
      </c>
      <c r="O149" s="126">
        <v>21.34</v>
      </c>
      <c r="P149" s="126">
        <v>20.100000000000001</v>
      </c>
      <c r="Q149" s="126">
        <f>Q37/$Q$9*100</f>
        <v>1878.2630272952854</v>
      </c>
      <c r="R149" s="126">
        <f>R37/$R$9*100</f>
        <v>1868.8492063492063</v>
      </c>
      <c r="S149" s="127">
        <f>S37/$S$9*100</f>
        <v>1959.3951412989591</v>
      </c>
    </row>
    <row r="150" spans="1:19" s="76" customFormat="1" x14ac:dyDescent="0.3">
      <c r="A150" s="129"/>
      <c r="B150" s="130"/>
      <c r="C150" s="130"/>
      <c r="D150" s="130"/>
      <c r="E150" s="130"/>
      <c r="F150" s="130"/>
      <c r="G150" s="130"/>
      <c r="H150" s="130"/>
      <c r="I150" s="130"/>
      <c r="J150" s="130"/>
      <c r="K150" s="130"/>
      <c r="L150" s="130"/>
      <c r="M150" s="130"/>
      <c r="N150" s="130"/>
      <c r="O150" s="130"/>
      <c r="P150" s="130"/>
      <c r="Q150" s="130"/>
    </row>
    <row r="151" spans="1:19" s="76" customFormat="1" ht="15" thickBot="1" x14ac:dyDescent="0.35">
      <c r="A151" s="159"/>
    </row>
    <row r="152" spans="1:19" s="76" customFormat="1" ht="15" customHeight="1" thickBot="1" x14ac:dyDescent="0.35">
      <c r="A152" s="219" t="s">
        <v>11</v>
      </c>
      <c r="B152" s="221" t="s">
        <v>0</v>
      </c>
      <c r="C152" s="222"/>
      <c r="D152" s="222"/>
      <c r="E152" s="222"/>
      <c r="F152" s="222"/>
      <c r="G152" s="223"/>
      <c r="H152" s="221" t="s">
        <v>1</v>
      </c>
      <c r="I152" s="222"/>
      <c r="J152" s="222"/>
      <c r="K152" s="222"/>
      <c r="L152" s="222"/>
      <c r="M152" s="223"/>
      <c r="N152" s="221" t="s">
        <v>2</v>
      </c>
      <c r="O152" s="222"/>
      <c r="P152" s="222"/>
      <c r="Q152" s="222"/>
      <c r="R152" s="222"/>
      <c r="S152" s="223"/>
    </row>
    <row r="153" spans="1:19" s="76" customFormat="1" ht="15" thickBot="1" x14ac:dyDescent="0.35">
      <c r="A153" s="220"/>
      <c r="B153" s="83">
        <v>2001</v>
      </c>
      <c r="C153" s="84">
        <v>2010</v>
      </c>
      <c r="D153" s="84">
        <v>2014</v>
      </c>
      <c r="E153" s="84">
        <v>2015</v>
      </c>
      <c r="F153" s="84">
        <v>2016</v>
      </c>
      <c r="G153" s="84">
        <v>2017</v>
      </c>
      <c r="H153" s="83">
        <v>2001</v>
      </c>
      <c r="I153" s="84">
        <v>2010</v>
      </c>
      <c r="J153" s="84">
        <v>2014</v>
      </c>
      <c r="K153" s="84">
        <v>2015</v>
      </c>
      <c r="L153" s="84">
        <v>2016</v>
      </c>
      <c r="M153" s="84">
        <v>2017</v>
      </c>
      <c r="N153" s="83">
        <v>2001</v>
      </c>
      <c r="O153" s="84">
        <v>2010</v>
      </c>
      <c r="P153" s="84">
        <v>2014</v>
      </c>
      <c r="Q153" s="84">
        <v>2015</v>
      </c>
      <c r="R153" s="84">
        <v>2016</v>
      </c>
      <c r="S153" s="85">
        <v>2017</v>
      </c>
    </row>
    <row r="154" spans="1:19" s="76" customFormat="1" x14ac:dyDescent="0.3">
      <c r="A154" s="91" t="s">
        <v>3</v>
      </c>
      <c r="B154" s="124">
        <v>3.71</v>
      </c>
      <c r="C154" s="124">
        <v>1.97</v>
      </c>
      <c r="D154" s="124">
        <v>2.25</v>
      </c>
      <c r="E154" s="124" t="e">
        <f>E42/$E$6*100</f>
        <v>#DIV/0!</v>
      </c>
      <c r="F154" s="124" t="e">
        <f>F42/$F$6*100</f>
        <v>#DIV/0!</v>
      </c>
      <c r="G154" s="125" t="e">
        <f>G42/$G$6*100</f>
        <v>#DIV/0!</v>
      </c>
      <c r="H154" s="124">
        <v>5.48</v>
      </c>
      <c r="I154" s="124">
        <v>1.93</v>
      </c>
      <c r="J154" s="124">
        <v>2.09</v>
      </c>
      <c r="K154" s="124" t="e">
        <f>K42/$K$6*100</f>
        <v>#DIV/0!</v>
      </c>
      <c r="L154" s="124" t="e">
        <f>L42/$L$6*100</f>
        <v>#DIV/0!</v>
      </c>
      <c r="M154" s="125" t="e">
        <f>M42/$M$6*100</f>
        <v>#DIV/0!</v>
      </c>
      <c r="N154" s="124">
        <v>4.09</v>
      </c>
      <c r="O154" s="124">
        <v>1.96</v>
      </c>
      <c r="P154" s="124">
        <v>2.21</v>
      </c>
      <c r="Q154" s="124" t="e">
        <f>Q42/$Q$6*100</f>
        <v>#DIV/0!</v>
      </c>
      <c r="R154" s="124" t="e">
        <f>R42/$R$6*100</f>
        <v>#DIV/0!</v>
      </c>
      <c r="S154" s="125" t="e">
        <f>S42/$S$6*100</f>
        <v>#DIV/0!</v>
      </c>
    </row>
    <row r="155" spans="1:19" s="76" customFormat="1" x14ac:dyDescent="0.3">
      <c r="A155" s="91" t="s">
        <v>4</v>
      </c>
      <c r="B155" s="124">
        <v>3.35</v>
      </c>
      <c r="C155" s="124">
        <v>2.97</v>
      </c>
      <c r="D155" s="124">
        <v>3.06</v>
      </c>
      <c r="E155" s="124" t="e">
        <f>E43/$E$7*100</f>
        <v>#DIV/0!</v>
      </c>
      <c r="F155" s="124" t="e">
        <f>F43/$F$7*100</f>
        <v>#DIV/0!</v>
      </c>
      <c r="G155" s="125" t="e">
        <f>G43/$G$7*100</f>
        <v>#DIV/0!</v>
      </c>
      <c r="H155" s="124">
        <v>6.06</v>
      </c>
      <c r="I155" s="124">
        <v>1.95</v>
      </c>
      <c r="J155" s="124">
        <v>1.8</v>
      </c>
      <c r="K155" s="124" t="e">
        <f>K43/$K$7*100</f>
        <v>#DIV/0!</v>
      </c>
      <c r="L155" s="124" t="e">
        <f>L43/$L$7*100</f>
        <v>#DIV/0!</v>
      </c>
      <c r="M155" s="125" t="e">
        <f>M43/$M$7*100</f>
        <v>#DIV/0!</v>
      </c>
      <c r="N155" s="124">
        <v>3.9</v>
      </c>
      <c r="O155" s="124">
        <v>2.74</v>
      </c>
      <c r="P155" s="124">
        <v>2.76</v>
      </c>
      <c r="Q155" s="124" t="e">
        <f>Q43/$Q$7*100</f>
        <v>#DIV/0!</v>
      </c>
      <c r="R155" s="124" t="e">
        <f>R43/$R$7*100</f>
        <v>#DIV/0!</v>
      </c>
      <c r="S155" s="125" t="e">
        <f>S43/$S$7*100</f>
        <v>#DIV/0!</v>
      </c>
    </row>
    <row r="156" spans="1:19" s="76" customFormat="1" x14ac:dyDescent="0.3">
      <c r="A156" s="91" t="s">
        <v>5</v>
      </c>
      <c r="B156" s="124">
        <v>4.53</v>
      </c>
      <c r="C156" s="124">
        <v>4.68</v>
      </c>
      <c r="D156" s="124">
        <v>4.68</v>
      </c>
      <c r="E156" s="124">
        <v>4.68</v>
      </c>
      <c r="F156" s="124" t="e">
        <f>F44/$F$8*100</f>
        <v>#DIV/0!</v>
      </c>
      <c r="G156" s="125" t="e">
        <f>G44/$G$8*100</f>
        <v>#DIV/0!</v>
      </c>
      <c r="H156" s="124">
        <v>4.68</v>
      </c>
      <c r="I156" s="124">
        <v>1.98</v>
      </c>
      <c r="J156" s="124">
        <v>2.36</v>
      </c>
      <c r="K156" s="124" t="e">
        <f>K44/$K$8*100</f>
        <v>#DIV/0!</v>
      </c>
      <c r="L156" s="124" t="e">
        <f>L44/$L$8*100</f>
        <v>#DIV/0!</v>
      </c>
      <c r="M156" s="125" t="e">
        <f>M44/$M$8*100</f>
        <v>#DIV/0!</v>
      </c>
      <c r="N156" s="124">
        <v>4.57</v>
      </c>
      <c r="O156" s="124">
        <v>3.94</v>
      </c>
      <c r="P156" s="124">
        <v>4.1100000000000003</v>
      </c>
      <c r="Q156" s="124" t="e">
        <f>Q44/$Q$8*100</f>
        <v>#DIV/0!</v>
      </c>
      <c r="R156" s="124" t="e">
        <f>R44/$R$8*100</f>
        <v>#DIV/0!</v>
      </c>
      <c r="S156" s="125" t="e">
        <f>S44/$S$8*100</f>
        <v>#DIV/0!</v>
      </c>
    </row>
    <row r="157" spans="1:19" s="76" customFormat="1" ht="15" thickBot="1" x14ac:dyDescent="0.35">
      <c r="A157" s="112" t="s">
        <v>6</v>
      </c>
      <c r="B157" s="126">
        <v>3.77</v>
      </c>
      <c r="C157" s="126">
        <v>2.87</v>
      </c>
      <c r="D157" s="126">
        <v>3.02</v>
      </c>
      <c r="E157" s="126">
        <f>E45/$E$9*100</f>
        <v>114.24317617866005</v>
      </c>
      <c r="F157" s="126">
        <f>F45/$F$9*100</f>
        <v>207.63888888888889</v>
      </c>
      <c r="G157" s="127">
        <f>G45/$G$9*100</f>
        <v>218.64154685176004</v>
      </c>
      <c r="H157" s="126">
        <v>5.43</v>
      </c>
      <c r="I157" s="126">
        <v>1.95</v>
      </c>
      <c r="J157" s="126">
        <v>2.09</v>
      </c>
      <c r="K157" s="126">
        <f>K45/$K$9*100</f>
        <v>21.240694789081886</v>
      </c>
      <c r="L157" s="126">
        <f>L45/$L$9*100</f>
        <v>46.180555555555557</v>
      </c>
      <c r="M157" s="127">
        <f>M45/$M$9*100</f>
        <v>47.645017352503714</v>
      </c>
      <c r="N157" s="128">
        <v>4.1399999999999997</v>
      </c>
      <c r="O157" s="126">
        <v>2.64</v>
      </c>
      <c r="P157" s="126">
        <v>2.79</v>
      </c>
      <c r="Q157" s="126">
        <f>Q45/$Q$9*100</f>
        <v>135.48387096774192</v>
      </c>
      <c r="R157" s="126">
        <f>R45/$R$9*100</f>
        <v>253.81944444444446</v>
      </c>
      <c r="S157" s="127">
        <f>S45/$S$9*100</f>
        <v>266.28656420426375</v>
      </c>
    </row>
    <row r="158" spans="1:19" s="76" customFormat="1" x14ac:dyDescent="0.3">
      <c r="A158" s="159"/>
    </row>
    <row r="159" spans="1:19" s="76" customFormat="1" ht="16.2" thickBot="1" x14ac:dyDescent="0.35">
      <c r="A159" s="80" t="s">
        <v>90</v>
      </c>
    </row>
    <row r="160" spans="1:19" s="76" customFormat="1" ht="15" thickBot="1" x14ac:dyDescent="0.35">
      <c r="A160" s="219" t="s">
        <v>24</v>
      </c>
      <c r="B160" s="221" t="s">
        <v>0</v>
      </c>
      <c r="C160" s="222"/>
      <c r="D160" s="222"/>
      <c r="E160" s="222"/>
      <c r="F160" s="222"/>
      <c r="G160" s="223"/>
      <c r="H160" s="221" t="s">
        <v>1</v>
      </c>
      <c r="I160" s="222"/>
      <c r="J160" s="222"/>
      <c r="K160" s="222"/>
      <c r="L160" s="222"/>
      <c r="M160" s="223"/>
      <c r="N160" s="221" t="s">
        <v>2</v>
      </c>
      <c r="O160" s="222"/>
      <c r="P160" s="222"/>
      <c r="Q160" s="222"/>
      <c r="R160" s="222"/>
      <c r="S160" s="223"/>
    </row>
    <row r="161" spans="1:19" s="76" customFormat="1" ht="15" thickBot="1" x14ac:dyDescent="0.35">
      <c r="A161" s="220"/>
      <c r="B161" s="83">
        <v>2001</v>
      </c>
      <c r="C161" s="84">
        <v>2010</v>
      </c>
      <c r="D161" s="84">
        <v>2014</v>
      </c>
      <c r="E161" s="84">
        <v>2015</v>
      </c>
      <c r="F161" s="84">
        <v>2016</v>
      </c>
      <c r="G161" s="84">
        <v>2017</v>
      </c>
      <c r="H161" s="83">
        <v>2001</v>
      </c>
      <c r="I161" s="84">
        <v>2010</v>
      </c>
      <c r="J161" s="84">
        <v>2014</v>
      </c>
      <c r="K161" s="84">
        <v>2015</v>
      </c>
      <c r="L161" s="84">
        <v>2016</v>
      </c>
      <c r="M161" s="84">
        <v>2017</v>
      </c>
      <c r="N161" s="83">
        <v>2001</v>
      </c>
      <c r="O161" s="84">
        <v>2010</v>
      </c>
      <c r="P161" s="84">
        <v>2014</v>
      </c>
      <c r="Q161" s="84">
        <v>2015</v>
      </c>
      <c r="R161" s="84">
        <v>2016</v>
      </c>
      <c r="S161" s="85">
        <v>2017</v>
      </c>
    </row>
    <row r="162" spans="1:19" s="76" customFormat="1" x14ac:dyDescent="0.3">
      <c r="A162" s="91" t="s">
        <v>3</v>
      </c>
      <c r="B162" s="124">
        <v>56.43</v>
      </c>
      <c r="C162" s="124">
        <v>61.78</v>
      </c>
      <c r="D162" s="124">
        <v>63.53</v>
      </c>
      <c r="E162" s="124" t="e">
        <f>E50/$E$6*100</f>
        <v>#DIV/0!</v>
      </c>
      <c r="F162" s="124" t="e">
        <f>F50/$F$6*100</f>
        <v>#DIV/0!</v>
      </c>
      <c r="G162" s="125" t="e">
        <f>G50/$G$6*100</f>
        <v>#DIV/0!</v>
      </c>
      <c r="H162" s="124">
        <v>21.28</v>
      </c>
      <c r="I162" s="124">
        <v>24.49</v>
      </c>
      <c r="J162" s="124">
        <v>25.3</v>
      </c>
      <c r="K162" s="124" t="e">
        <f>K50/$K$6*100</f>
        <v>#DIV/0!</v>
      </c>
      <c r="L162" s="124" t="e">
        <f>L50/$L$6*100</f>
        <v>#DIV/0!</v>
      </c>
      <c r="M162" s="125" t="e">
        <f>M50/$M$6*100</f>
        <v>#DIV/0!</v>
      </c>
      <c r="N162" s="124">
        <v>48.83</v>
      </c>
      <c r="O162" s="124">
        <v>53.08</v>
      </c>
      <c r="P162" s="124">
        <v>54.33</v>
      </c>
      <c r="Q162" s="124" t="e">
        <f>Q50/$Q$6*100</f>
        <v>#DIV/0!</v>
      </c>
      <c r="R162" s="124" t="e">
        <f>R50/$R$6*100</f>
        <v>#DIV/0!</v>
      </c>
      <c r="S162" s="125" t="e">
        <f>S50/$S$6*100</f>
        <v>#DIV/0!</v>
      </c>
    </row>
    <row r="163" spans="1:19" s="76" customFormat="1" x14ac:dyDescent="0.3">
      <c r="A163" s="91" t="s">
        <v>4</v>
      </c>
      <c r="B163" s="124">
        <v>62.31</v>
      </c>
      <c r="C163" s="124">
        <v>62.99</v>
      </c>
      <c r="D163" s="124">
        <v>63.75</v>
      </c>
      <c r="E163" s="124" t="e">
        <f>E51/$E$7*100</f>
        <v>#DIV/0!</v>
      </c>
      <c r="F163" s="124" t="e">
        <f>F51/$F$7*100</f>
        <v>#DIV/0!</v>
      </c>
      <c r="G163" s="125" t="e">
        <f>G51/$G$7*100</f>
        <v>#DIV/0!</v>
      </c>
      <c r="H163" s="124">
        <v>20</v>
      </c>
      <c r="I163" s="124">
        <v>23.45</v>
      </c>
      <c r="J163" s="124">
        <v>24.47</v>
      </c>
      <c r="K163" s="124" t="e">
        <f>K51/$K$7*100</f>
        <v>#DIV/0!</v>
      </c>
      <c r="L163" s="124" t="e">
        <f>L51/$L$7*100</f>
        <v>#DIV/0!</v>
      </c>
      <c r="M163" s="125" t="e">
        <f>M51/$M$7*100</f>
        <v>#DIV/0!</v>
      </c>
      <c r="N163" s="124">
        <v>53.71</v>
      </c>
      <c r="O163" s="124">
        <v>54.11</v>
      </c>
      <c r="P163" s="124">
        <v>54.59</v>
      </c>
      <c r="Q163" s="124" t="e">
        <f>Q51/$Q$7*100</f>
        <v>#DIV/0!</v>
      </c>
      <c r="R163" s="124" t="e">
        <f>R51/$R$7*100</f>
        <v>#DIV/0!</v>
      </c>
      <c r="S163" s="125" t="e">
        <f>S51/$S$7*100</f>
        <v>#DIV/0!</v>
      </c>
    </row>
    <row r="164" spans="1:19" s="76" customFormat="1" x14ac:dyDescent="0.3">
      <c r="A164" s="91" t="s">
        <v>5</v>
      </c>
      <c r="B164" s="124">
        <v>56.17</v>
      </c>
      <c r="C164" s="124">
        <v>54.98</v>
      </c>
      <c r="D164" s="124">
        <v>53.7</v>
      </c>
      <c r="E164" s="124" t="e">
        <f>E52/$E$8*100</f>
        <v>#DIV/0!</v>
      </c>
      <c r="F164" s="124" t="e">
        <f>F52/$F$8*100</f>
        <v>#DIV/0!</v>
      </c>
      <c r="G164" s="125" t="e">
        <f>G52/$G$8*100</f>
        <v>#DIV/0!</v>
      </c>
      <c r="H164" s="124">
        <v>15.04</v>
      </c>
      <c r="I164" s="124">
        <v>17.100000000000001</v>
      </c>
      <c r="J164" s="124">
        <v>16.72</v>
      </c>
      <c r="K164" s="124" t="e">
        <f>K52/$K$8*100</f>
        <v>#DIV/0!</v>
      </c>
      <c r="L164" s="124" t="e">
        <f>L52/$L$8*100</f>
        <v>#DIV/0!</v>
      </c>
      <c r="M164" s="125" t="e">
        <f>M52/$M$8*100</f>
        <v>#DIV/0!</v>
      </c>
      <c r="N164" s="124">
        <v>45.39</v>
      </c>
      <c r="O164" s="124">
        <v>44.53</v>
      </c>
      <c r="P164" s="124">
        <v>43.76</v>
      </c>
      <c r="Q164" s="124" t="e">
        <f>Q52/$Q$8*100</f>
        <v>#DIV/0!</v>
      </c>
      <c r="R164" s="124" t="e">
        <f>R52/$R$8*100</f>
        <v>#DIV/0!</v>
      </c>
      <c r="S164" s="125" t="e">
        <f>S52/$S$8*100</f>
        <v>#DIV/0!</v>
      </c>
    </row>
    <row r="165" spans="1:19" s="76" customFormat="1" ht="15" thickBot="1" x14ac:dyDescent="0.35">
      <c r="A165" s="112" t="s">
        <v>6</v>
      </c>
      <c r="B165" s="126">
        <v>57.93</v>
      </c>
      <c r="C165" s="126">
        <v>60.54</v>
      </c>
      <c r="D165" s="126">
        <v>61.38</v>
      </c>
      <c r="E165" s="126">
        <f>E53/$E$9*100</f>
        <v>4034.1935483870971</v>
      </c>
      <c r="F165" s="126">
        <f>F53/$F$9*100</f>
        <v>3997.2718253968251</v>
      </c>
      <c r="G165" s="127">
        <f>G53/$G$9*100</f>
        <v>4055.5280118988599</v>
      </c>
      <c r="H165" s="126">
        <v>19.47</v>
      </c>
      <c r="I165" s="126">
        <v>22.19</v>
      </c>
      <c r="J165" s="126">
        <v>22.92</v>
      </c>
      <c r="K165" s="126">
        <f>K53/$K$9*100</f>
        <v>526.30272952853602</v>
      </c>
      <c r="L165" s="126">
        <f>L53/$L$9*100</f>
        <v>513.04563492063494</v>
      </c>
      <c r="M165" s="127">
        <f>M53/$M$9*100</f>
        <v>541.34853743182941</v>
      </c>
      <c r="N165" s="128">
        <v>49.39</v>
      </c>
      <c r="O165" s="126">
        <v>51.29</v>
      </c>
      <c r="P165" s="126">
        <v>51.94</v>
      </c>
      <c r="Q165" s="126">
        <f>Q53/$Q$9*100</f>
        <v>4560.4962779156331</v>
      </c>
      <c r="R165" s="126">
        <f>R53/$R$9*100</f>
        <v>4510.3174603174602</v>
      </c>
      <c r="S165" s="127">
        <f>S53/$S$9*100</f>
        <v>4596.8765493306892</v>
      </c>
    </row>
    <row r="166" spans="1:19" s="76" customFormat="1" x14ac:dyDescent="0.3">
      <c r="A166" s="134" t="s">
        <v>50</v>
      </c>
    </row>
    <row r="167" spans="1:19" s="76" customFormat="1" x14ac:dyDescent="0.3"/>
    <row r="168" spans="1:19" s="76" customFormat="1" x14ac:dyDescent="0.3"/>
    <row r="169" spans="1:19" s="76" customFormat="1" x14ac:dyDescent="0.3"/>
    <row r="170" spans="1:19" s="76" customFormat="1" x14ac:dyDescent="0.3"/>
    <row r="171" spans="1:19" s="76" customFormat="1" x14ac:dyDescent="0.3"/>
    <row r="172" spans="1:19" s="76" customFormat="1" x14ac:dyDescent="0.3"/>
    <row r="173" spans="1:19" s="76" customFormat="1" x14ac:dyDescent="0.3"/>
    <row r="174" spans="1:19" s="76" customFormat="1" x14ac:dyDescent="0.3"/>
    <row r="175" spans="1:19" s="76" customFormat="1" x14ac:dyDescent="0.3"/>
    <row r="176" spans="1:19" s="76" customFormat="1" x14ac:dyDescent="0.3"/>
    <row r="177" s="76" customFormat="1" x14ac:dyDescent="0.3"/>
    <row r="178" s="76" customFormat="1" x14ac:dyDescent="0.3"/>
    <row r="179" s="76" customFormat="1" x14ac:dyDescent="0.3"/>
    <row r="180" s="76" customFormat="1" x14ac:dyDescent="0.3"/>
    <row r="181" s="76" customFormat="1" x14ac:dyDescent="0.3"/>
    <row r="182" s="76" customFormat="1" x14ac:dyDescent="0.3"/>
    <row r="183" s="76" customFormat="1" x14ac:dyDescent="0.3"/>
    <row r="184" s="76" customFormat="1" x14ac:dyDescent="0.3"/>
    <row r="185" s="76" customFormat="1" x14ac:dyDescent="0.3"/>
    <row r="186" s="76" customFormat="1" x14ac:dyDescent="0.3"/>
    <row r="187" s="76" customFormat="1" x14ac:dyDescent="0.3"/>
  </sheetData>
  <mergeCells count="526">
    <mergeCell ref="A152:A153"/>
    <mergeCell ref="B152:G152"/>
    <mergeCell ref="H152:M152"/>
    <mergeCell ref="N152:S152"/>
    <mergeCell ref="A160:A161"/>
    <mergeCell ref="B160:G160"/>
    <mergeCell ref="H160:M160"/>
    <mergeCell ref="N160:S160"/>
    <mergeCell ref="A136:A137"/>
    <mergeCell ref="B136:G136"/>
    <mergeCell ref="H136:M136"/>
    <mergeCell ref="N136:S136"/>
    <mergeCell ref="A144:A145"/>
    <mergeCell ref="B144:G144"/>
    <mergeCell ref="H144:M144"/>
    <mergeCell ref="N144:S144"/>
    <mergeCell ref="A120:A121"/>
    <mergeCell ref="B120:G120"/>
    <mergeCell ref="H120:M120"/>
    <mergeCell ref="N120:S120"/>
    <mergeCell ref="A128:A129"/>
    <mergeCell ref="B128:G128"/>
    <mergeCell ref="H128:M128"/>
    <mergeCell ref="N128:S128"/>
    <mergeCell ref="A104:A105"/>
    <mergeCell ref="B104:G104"/>
    <mergeCell ref="H104:M104"/>
    <mergeCell ref="N104:S104"/>
    <mergeCell ref="A112:A113"/>
    <mergeCell ref="B112:G112"/>
    <mergeCell ref="H112:M112"/>
    <mergeCell ref="N112:S112"/>
    <mergeCell ref="CH98:CH101"/>
    <mergeCell ref="CI98:CI100"/>
    <mergeCell ref="BD100:BE100"/>
    <mergeCell ref="BK101:BL101"/>
    <mergeCell ref="CB101:CC101"/>
    <mergeCell ref="CI101:CJ101"/>
    <mergeCell ref="CP96:CQ96"/>
    <mergeCell ref="BC97:BC100"/>
    <mergeCell ref="BD97:BD99"/>
    <mergeCell ref="BK97:BL97"/>
    <mergeCell ref="CB97:CC97"/>
    <mergeCell ref="CI97:CJ97"/>
    <mergeCell ref="BJ98:BJ101"/>
    <mergeCell ref="BK98:BK100"/>
    <mergeCell ref="CA98:CA101"/>
    <mergeCell ref="CB98:CB100"/>
    <mergeCell ref="CB94:CB96"/>
    <mergeCell ref="CH94:CH97"/>
    <mergeCell ref="CI94:CI96"/>
    <mergeCell ref="CH90:CH93"/>
    <mergeCell ref="CI90:CI92"/>
    <mergeCell ref="A96:A97"/>
    <mergeCell ref="B96:G96"/>
    <mergeCell ref="H96:M96"/>
    <mergeCell ref="N96:S96"/>
    <mergeCell ref="BD96:BE96"/>
    <mergeCell ref="BC93:BC96"/>
    <mergeCell ref="BD93:BD95"/>
    <mergeCell ref="BK93:BL93"/>
    <mergeCell ref="CB93:CC93"/>
    <mergeCell ref="CP90:CQ90"/>
    <mergeCell ref="BQ91:BQ94"/>
    <mergeCell ref="BR91:BR93"/>
    <mergeCell ref="CO91:CO92"/>
    <mergeCell ref="CP92:CQ92"/>
    <mergeCell ref="CP93:CP95"/>
    <mergeCell ref="CP88:CQ88"/>
    <mergeCell ref="BD89:BE89"/>
    <mergeCell ref="BK89:BL89"/>
    <mergeCell ref="CB89:CC89"/>
    <mergeCell ref="CI89:CJ89"/>
    <mergeCell ref="CO89:CO90"/>
    <mergeCell ref="BD90:BD91"/>
    <mergeCell ref="BJ90:BJ93"/>
    <mergeCell ref="BK90:BK92"/>
    <mergeCell ref="BR90:BS90"/>
    <mergeCell ref="CI93:CJ93"/>
    <mergeCell ref="CO93:CO96"/>
    <mergeCell ref="BJ94:BJ97"/>
    <mergeCell ref="BK94:BK96"/>
    <mergeCell ref="BR94:BS94"/>
    <mergeCell ref="CA94:CA97"/>
    <mergeCell ref="CA90:CA93"/>
    <mergeCell ref="CB90:CB92"/>
    <mergeCell ref="CP84:CQ84"/>
    <mergeCell ref="BD85:BE85"/>
    <mergeCell ref="BK85:BL85"/>
    <mergeCell ref="CB85:CC85"/>
    <mergeCell ref="CI85:CJ85"/>
    <mergeCell ref="CO85:CO88"/>
    <mergeCell ref="A88:A89"/>
    <mergeCell ref="B88:G88"/>
    <mergeCell ref="H88:M88"/>
    <mergeCell ref="N88:S88"/>
    <mergeCell ref="BQ88:BQ90"/>
    <mergeCell ref="BR88:BR89"/>
    <mergeCell ref="BC90:BC92"/>
    <mergeCell ref="BD92:BE92"/>
    <mergeCell ref="CP85:CP87"/>
    <mergeCell ref="BC86:BC89"/>
    <mergeCell ref="BD86:BD88"/>
    <mergeCell ref="BJ86:BJ89"/>
    <mergeCell ref="BK86:BK88"/>
    <mergeCell ref="CA86:CA89"/>
    <mergeCell ref="CB86:CB88"/>
    <mergeCell ref="CH86:CH89"/>
    <mergeCell ref="CI86:CI88"/>
    <mergeCell ref="BR87:BS87"/>
    <mergeCell ref="CA82:CA85"/>
    <mergeCell ref="CB82:CB84"/>
    <mergeCell ref="CH82:CH85"/>
    <mergeCell ref="CA78:CA81"/>
    <mergeCell ref="CB78:CB80"/>
    <mergeCell ref="CB81:CC81"/>
    <mergeCell ref="CI82:CI84"/>
    <mergeCell ref="BR83:BS83"/>
    <mergeCell ref="BQ84:BQ87"/>
    <mergeCell ref="BR84:BR86"/>
    <mergeCell ref="A80:A81"/>
    <mergeCell ref="B80:G80"/>
    <mergeCell ref="H80:M80"/>
    <mergeCell ref="N80:S80"/>
    <mergeCell ref="BQ80:BQ83"/>
    <mergeCell ref="BR80:BR82"/>
    <mergeCell ref="BD81:BE81"/>
    <mergeCell ref="BK81:BL81"/>
    <mergeCell ref="BC78:BC81"/>
    <mergeCell ref="BD78:BD80"/>
    <mergeCell ref="BJ78:BJ81"/>
    <mergeCell ref="BK78:BK80"/>
    <mergeCell ref="BR79:BS79"/>
    <mergeCell ref="BC82:BC85"/>
    <mergeCell ref="BD82:BD84"/>
    <mergeCell ref="BJ82:BJ85"/>
    <mergeCell ref="BK82:BK84"/>
    <mergeCell ref="CP73:CP75"/>
    <mergeCell ref="BD74:BD76"/>
    <mergeCell ref="BJ74:BJ77"/>
    <mergeCell ref="BK74:BK76"/>
    <mergeCell ref="CP76:CQ76"/>
    <mergeCell ref="BD77:BE77"/>
    <mergeCell ref="BK77:BL77"/>
    <mergeCell ref="CB77:CC77"/>
    <mergeCell ref="CI77:CJ77"/>
    <mergeCell ref="CO77:CO80"/>
    <mergeCell ref="CP77:CP79"/>
    <mergeCell ref="CH78:CH81"/>
    <mergeCell ref="CI78:CI80"/>
    <mergeCell ref="CP80:CQ80"/>
    <mergeCell ref="CA74:CA77"/>
    <mergeCell ref="CB74:CB76"/>
    <mergeCell ref="CH74:CH77"/>
    <mergeCell ref="CI74:CI76"/>
    <mergeCell ref="BR75:BS75"/>
    <mergeCell ref="BQ76:BQ79"/>
    <mergeCell ref="BR76:BR78"/>
    <mergeCell ref="CI81:CJ81"/>
    <mergeCell ref="CO81:CO84"/>
    <mergeCell ref="CP81:CP83"/>
    <mergeCell ref="A72:A73"/>
    <mergeCell ref="B72:G72"/>
    <mergeCell ref="H72:M72"/>
    <mergeCell ref="N72:S72"/>
    <mergeCell ref="BQ72:BQ75"/>
    <mergeCell ref="BR72:BR74"/>
    <mergeCell ref="BC74:BC77"/>
    <mergeCell ref="CP69:CP71"/>
    <mergeCell ref="BC70:BC73"/>
    <mergeCell ref="BD70:BD72"/>
    <mergeCell ref="BJ70:BJ73"/>
    <mergeCell ref="BK70:BK72"/>
    <mergeCell ref="CA70:CA73"/>
    <mergeCell ref="CB70:CB72"/>
    <mergeCell ref="CH70:CH73"/>
    <mergeCell ref="CI70:CI72"/>
    <mergeCell ref="BR71:BS71"/>
    <mergeCell ref="BC66:BC69"/>
    <mergeCell ref="CP72:CQ72"/>
    <mergeCell ref="BD73:BE73"/>
    <mergeCell ref="BK73:BL73"/>
    <mergeCell ref="CB73:CC73"/>
    <mergeCell ref="CI73:CJ73"/>
    <mergeCell ref="CO73:CO76"/>
    <mergeCell ref="BD69:BE69"/>
    <mergeCell ref="BK69:BL69"/>
    <mergeCell ref="CB69:CC69"/>
    <mergeCell ref="CI69:CJ69"/>
    <mergeCell ref="CO69:CO72"/>
    <mergeCell ref="BD66:BD68"/>
    <mergeCell ref="BJ66:BJ69"/>
    <mergeCell ref="BK66:BK68"/>
    <mergeCell ref="CA66:CA69"/>
    <mergeCell ref="CB66:CB68"/>
    <mergeCell ref="CP65:CP67"/>
    <mergeCell ref="CH66:CH69"/>
    <mergeCell ref="CH62:CH65"/>
    <mergeCell ref="CI62:CI64"/>
    <mergeCell ref="CI66:CI68"/>
    <mergeCell ref="BR67:BS67"/>
    <mergeCell ref="BQ68:BQ71"/>
    <mergeCell ref="BR68:BR70"/>
    <mergeCell ref="CP68:CQ68"/>
    <mergeCell ref="A64:A65"/>
    <mergeCell ref="B64:G64"/>
    <mergeCell ref="H64:M64"/>
    <mergeCell ref="N64:S64"/>
    <mergeCell ref="BR64:BS64"/>
    <mergeCell ref="BQ61:BQ64"/>
    <mergeCell ref="BR61:BR63"/>
    <mergeCell ref="CO61:CO64"/>
    <mergeCell ref="CP61:CP63"/>
    <mergeCell ref="BC62:BC65"/>
    <mergeCell ref="BD62:BD64"/>
    <mergeCell ref="BJ62:BJ65"/>
    <mergeCell ref="BK62:BK64"/>
    <mergeCell ref="CA62:CA65"/>
    <mergeCell ref="CB62:CB64"/>
    <mergeCell ref="BC58:BC61"/>
    <mergeCell ref="CP64:CQ64"/>
    <mergeCell ref="BD65:BE65"/>
    <mergeCell ref="BK65:BL65"/>
    <mergeCell ref="BQ65:BQ67"/>
    <mergeCell ref="BR65:BR66"/>
    <mergeCell ref="CB65:CC65"/>
    <mergeCell ref="CI65:CJ65"/>
    <mergeCell ref="CO65:CO68"/>
    <mergeCell ref="BD61:BE61"/>
    <mergeCell ref="BK61:BL61"/>
    <mergeCell ref="CB61:CC61"/>
    <mergeCell ref="CI61:CJ61"/>
    <mergeCell ref="CB57:CC57"/>
    <mergeCell ref="CI57:CJ57"/>
    <mergeCell ref="CO57:CO60"/>
    <mergeCell ref="CP57:CP59"/>
    <mergeCell ref="BD58:BD60"/>
    <mergeCell ref="BJ58:BJ61"/>
    <mergeCell ref="BK58:BK60"/>
    <mergeCell ref="CA58:CA61"/>
    <mergeCell ref="CB58:CB60"/>
    <mergeCell ref="BR53:BR55"/>
    <mergeCell ref="CB53:CC53"/>
    <mergeCell ref="CI53:CJ53"/>
    <mergeCell ref="CO53:CO56"/>
    <mergeCell ref="CP53:CP55"/>
    <mergeCell ref="CH54:CH57"/>
    <mergeCell ref="CI54:CI56"/>
    <mergeCell ref="B56:G56"/>
    <mergeCell ref="H56:M56"/>
    <mergeCell ref="N56:S56"/>
    <mergeCell ref="BR56:BS56"/>
    <mergeCell ref="CP56:CQ56"/>
    <mergeCell ref="BC54:BC57"/>
    <mergeCell ref="BD54:BD56"/>
    <mergeCell ref="BJ54:BJ57"/>
    <mergeCell ref="BK54:BK56"/>
    <mergeCell ref="CA54:CA57"/>
    <mergeCell ref="CB54:CB56"/>
    <mergeCell ref="BD57:BE57"/>
    <mergeCell ref="BK57:BL57"/>
    <mergeCell ref="BQ57:BQ60"/>
    <mergeCell ref="BR57:BR59"/>
    <mergeCell ref="CI58:CI60"/>
    <mergeCell ref="CP60:CQ60"/>
    <mergeCell ref="CO49:CO52"/>
    <mergeCell ref="CO45:CO48"/>
    <mergeCell ref="CP45:CP47"/>
    <mergeCell ref="BC46:BC49"/>
    <mergeCell ref="BD46:BD48"/>
    <mergeCell ref="BJ46:BJ49"/>
    <mergeCell ref="BK46:BK48"/>
    <mergeCell ref="CA46:CA49"/>
    <mergeCell ref="CB46:CB48"/>
    <mergeCell ref="CH46:CH49"/>
    <mergeCell ref="CI46:CI48"/>
    <mergeCell ref="CP49:CP51"/>
    <mergeCell ref="BC50:BC53"/>
    <mergeCell ref="BD50:BD52"/>
    <mergeCell ref="BJ50:BJ53"/>
    <mergeCell ref="BK50:BK52"/>
    <mergeCell ref="CA50:CA53"/>
    <mergeCell ref="CB50:CB52"/>
    <mergeCell ref="CH50:CH53"/>
    <mergeCell ref="CI50:CI52"/>
    <mergeCell ref="BR52:BS52"/>
    <mergeCell ref="CP52:CQ52"/>
    <mergeCell ref="BD53:BE53"/>
    <mergeCell ref="BK53:BL53"/>
    <mergeCell ref="CP41:CQ41"/>
    <mergeCell ref="BC42:BC45"/>
    <mergeCell ref="BD42:BD44"/>
    <mergeCell ref="BJ42:BJ45"/>
    <mergeCell ref="BK42:BK44"/>
    <mergeCell ref="BQ42:BQ44"/>
    <mergeCell ref="BR42:BR43"/>
    <mergeCell ref="CA42:CA45"/>
    <mergeCell ref="CB42:CB44"/>
    <mergeCell ref="CH42:CH45"/>
    <mergeCell ref="CO38:CO41"/>
    <mergeCell ref="CP38:CP40"/>
    <mergeCell ref="CO42:CO44"/>
    <mergeCell ref="CP42:CP43"/>
    <mergeCell ref="BR44:BS44"/>
    <mergeCell ref="CP44:CQ44"/>
    <mergeCell ref="BD45:BE45"/>
    <mergeCell ref="BK45:BL45"/>
    <mergeCell ref="BQ45:BQ48"/>
    <mergeCell ref="BR45:BR47"/>
    <mergeCell ref="CB45:CC45"/>
    <mergeCell ref="CI45:CJ45"/>
    <mergeCell ref="BR48:BS48"/>
    <mergeCell ref="CP48:CQ48"/>
    <mergeCell ref="BD29:BE29"/>
    <mergeCell ref="CI33:CJ33"/>
    <mergeCell ref="CP33:CQ33"/>
    <mergeCell ref="BC34:BC37"/>
    <mergeCell ref="BD34:BD36"/>
    <mergeCell ref="BJ34:BJ37"/>
    <mergeCell ref="BK34:BK36"/>
    <mergeCell ref="BQ34:BQ37"/>
    <mergeCell ref="BR34:BR36"/>
    <mergeCell ref="CA34:CA37"/>
    <mergeCell ref="CB34:CB36"/>
    <mergeCell ref="CH30:CH33"/>
    <mergeCell ref="CI30:CI32"/>
    <mergeCell ref="CO30:CO33"/>
    <mergeCell ref="CP30:CP32"/>
    <mergeCell ref="CI34:CI36"/>
    <mergeCell ref="CO34:CO37"/>
    <mergeCell ref="CP34:CP36"/>
    <mergeCell ref="BD37:BE37"/>
    <mergeCell ref="BK37:BL37"/>
    <mergeCell ref="BR37:BS37"/>
    <mergeCell ref="CB37:CC37"/>
    <mergeCell ref="CI37:CJ37"/>
    <mergeCell ref="CP37:CQ37"/>
    <mergeCell ref="CO22:CO25"/>
    <mergeCell ref="CP22:CP24"/>
    <mergeCell ref="BK29:BL29"/>
    <mergeCell ref="BR29:BS29"/>
    <mergeCell ref="BJ26:BJ29"/>
    <mergeCell ref="BK26:BK28"/>
    <mergeCell ref="BQ26:BQ29"/>
    <mergeCell ref="BR26:BR28"/>
    <mergeCell ref="CA26:CA29"/>
    <mergeCell ref="CB26:CB28"/>
    <mergeCell ref="CB29:CC29"/>
    <mergeCell ref="CI29:CJ29"/>
    <mergeCell ref="CP29:CQ29"/>
    <mergeCell ref="CH26:CH29"/>
    <mergeCell ref="CI26:CI28"/>
    <mergeCell ref="CO26:CO29"/>
    <mergeCell ref="CP26:CP28"/>
    <mergeCell ref="CP21:CQ21"/>
    <mergeCell ref="AA22:AX22"/>
    <mergeCell ref="BC22:BC25"/>
    <mergeCell ref="BD22:BD24"/>
    <mergeCell ref="BJ22:BJ25"/>
    <mergeCell ref="BK22:BK24"/>
    <mergeCell ref="BQ22:BQ25"/>
    <mergeCell ref="BR22:BR24"/>
    <mergeCell ref="CA22:CA25"/>
    <mergeCell ref="CH18:CH21"/>
    <mergeCell ref="CI18:CI20"/>
    <mergeCell ref="CO18:CO21"/>
    <mergeCell ref="CP18:CP20"/>
    <mergeCell ref="AB20:AC20"/>
    <mergeCell ref="AA21:AX21"/>
    <mergeCell ref="BD21:BE21"/>
    <mergeCell ref="BK21:BL21"/>
    <mergeCell ref="BR21:BS21"/>
    <mergeCell ref="BD25:BE25"/>
    <mergeCell ref="BK25:BL25"/>
    <mergeCell ref="BR25:BS25"/>
    <mergeCell ref="CB25:CC25"/>
    <mergeCell ref="CI25:CJ25"/>
    <mergeCell ref="CP25:CQ25"/>
    <mergeCell ref="AA17:AA20"/>
    <mergeCell ref="AB17:AB19"/>
    <mergeCell ref="BC18:BC21"/>
    <mergeCell ref="BD18:BD20"/>
    <mergeCell ref="BJ18:BJ21"/>
    <mergeCell ref="BK18:BK20"/>
    <mergeCell ref="CH16:CJ17"/>
    <mergeCell ref="CK16:CL16"/>
    <mergeCell ref="AA23:AC24"/>
    <mergeCell ref="AD23:AW23"/>
    <mergeCell ref="AX23:AX24"/>
    <mergeCell ref="CI21:CJ21"/>
    <mergeCell ref="CB22:CB24"/>
    <mergeCell ref="CH22:CH25"/>
    <mergeCell ref="CI22:CI24"/>
    <mergeCell ref="BC15:BH15"/>
    <mergeCell ref="BJ15:BO15"/>
    <mergeCell ref="BQ15:BV15"/>
    <mergeCell ref="CA15:CF15"/>
    <mergeCell ref="CH15:CM15"/>
    <mergeCell ref="CO15:CT15"/>
    <mergeCell ref="U13:V13"/>
    <mergeCell ref="AA13:AA16"/>
    <mergeCell ref="AB13:AB15"/>
    <mergeCell ref="BC13:BD13"/>
    <mergeCell ref="BJ13:BK13"/>
    <mergeCell ref="CA13:CB13"/>
    <mergeCell ref="BC14:BH14"/>
    <mergeCell ref="BJ14:BO14"/>
    <mergeCell ref="BQ14:BV14"/>
    <mergeCell ref="CA14:CF14"/>
    <mergeCell ref="CM16:CM17"/>
    <mergeCell ref="CO16:CQ17"/>
    <mergeCell ref="CR16:CS16"/>
    <mergeCell ref="CT16:CT17"/>
    <mergeCell ref="BM16:BN16"/>
    <mergeCell ref="BO16:BO17"/>
    <mergeCell ref="BQ16:BS17"/>
    <mergeCell ref="BT16:BU16"/>
    <mergeCell ref="BE8:BF8"/>
    <mergeCell ref="BC10:BC12"/>
    <mergeCell ref="BJ10:BJ12"/>
    <mergeCell ref="CA10:CA12"/>
    <mergeCell ref="AA11:AC12"/>
    <mergeCell ref="AD11:AX11"/>
    <mergeCell ref="AY11:AY12"/>
    <mergeCell ref="BJ8:BK9"/>
    <mergeCell ref="BL8:BM8"/>
    <mergeCell ref="BN8:BN9"/>
    <mergeCell ref="CA8:CB9"/>
    <mergeCell ref="BG8:BG9"/>
    <mergeCell ref="AA9:AY9"/>
    <mergeCell ref="CH58:CH61"/>
    <mergeCell ref="BR60:BS60"/>
    <mergeCell ref="CH34:CH37"/>
    <mergeCell ref="BQ18:BQ21"/>
    <mergeCell ref="BR18:BR20"/>
    <mergeCell ref="CA18:CA21"/>
    <mergeCell ref="CB18:CB20"/>
    <mergeCell ref="CD16:CE16"/>
    <mergeCell ref="CF16:CF17"/>
    <mergeCell ref="BV16:BV17"/>
    <mergeCell ref="CA16:CC17"/>
    <mergeCell ref="CB21:CC21"/>
    <mergeCell ref="BQ30:BQ33"/>
    <mergeCell ref="BR30:BR32"/>
    <mergeCell ref="CA30:CA33"/>
    <mergeCell ref="CB30:CB32"/>
    <mergeCell ref="BR41:BS41"/>
    <mergeCell ref="CB41:CC41"/>
    <mergeCell ref="BQ38:BQ41"/>
    <mergeCell ref="BR38:BR40"/>
    <mergeCell ref="CA38:CA41"/>
    <mergeCell ref="CB38:CB40"/>
    <mergeCell ref="CH38:CH41"/>
    <mergeCell ref="BQ49:BQ52"/>
    <mergeCell ref="A56:A57"/>
    <mergeCell ref="A48:A49"/>
    <mergeCell ref="B48:G48"/>
    <mergeCell ref="H48:M48"/>
    <mergeCell ref="CI42:CI44"/>
    <mergeCell ref="A40:A41"/>
    <mergeCell ref="BC38:BC41"/>
    <mergeCell ref="BD38:BD40"/>
    <mergeCell ref="BJ38:BJ41"/>
    <mergeCell ref="BK38:BK40"/>
    <mergeCell ref="B40:G40"/>
    <mergeCell ref="H40:M40"/>
    <mergeCell ref="N40:S40"/>
    <mergeCell ref="BD41:BE41"/>
    <mergeCell ref="BK41:BL41"/>
    <mergeCell ref="CI41:CJ41"/>
    <mergeCell ref="CI38:CI40"/>
    <mergeCell ref="N48:S48"/>
    <mergeCell ref="BD49:BE49"/>
    <mergeCell ref="BK49:BL49"/>
    <mergeCell ref="BR49:BR51"/>
    <mergeCell ref="CB49:CC49"/>
    <mergeCell ref="CI49:CJ49"/>
    <mergeCell ref="BQ53:BQ56"/>
    <mergeCell ref="A32:A33"/>
    <mergeCell ref="BR33:BS33"/>
    <mergeCell ref="CB33:CC33"/>
    <mergeCell ref="BC26:BC29"/>
    <mergeCell ref="BD26:BD28"/>
    <mergeCell ref="A24:A25"/>
    <mergeCell ref="B24:G24"/>
    <mergeCell ref="H24:M24"/>
    <mergeCell ref="N24:S24"/>
    <mergeCell ref="AA25:AA28"/>
    <mergeCell ref="AB25:AB27"/>
    <mergeCell ref="B32:G32"/>
    <mergeCell ref="H32:M32"/>
    <mergeCell ref="N32:S32"/>
    <mergeCell ref="AB32:AC32"/>
    <mergeCell ref="BD33:BE33"/>
    <mergeCell ref="BK33:BL33"/>
    <mergeCell ref="BC30:BC33"/>
    <mergeCell ref="BD30:BD32"/>
    <mergeCell ref="BJ30:BJ33"/>
    <mergeCell ref="BK30:BK32"/>
    <mergeCell ref="AB28:AC28"/>
    <mergeCell ref="AA29:AA32"/>
    <mergeCell ref="AB29:AB31"/>
    <mergeCell ref="A8:A9"/>
    <mergeCell ref="A16:A17"/>
    <mergeCell ref="B16:G16"/>
    <mergeCell ref="H16:M16"/>
    <mergeCell ref="N16:S16"/>
    <mergeCell ref="AB16:AC16"/>
    <mergeCell ref="CH14:CM14"/>
    <mergeCell ref="CO14:CT14"/>
    <mergeCell ref="U10:U12"/>
    <mergeCell ref="AA10:AY10"/>
    <mergeCell ref="CC8:CD8"/>
    <mergeCell ref="CE8:CE9"/>
    <mergeCell ref="B8:G8"/>
    <mergeCell ref="H8:M8"/>
    <mergeCell ref="N8:S8"/>
    <mergeCell ref="U8:V9"/>
    <mergeCell ref="W8:X8"/>
    <mergeCell ref="Y8:Y9"/>
    <mergeCell ref="BC16:BE17"/>
    <mergeCell ref="BF16:BG16"/>
    <mergeCell ref="BH16:BH17"/>
    <mergeCell ref="BJ16:BL17"/>
    <mergeCell ref="AB8:AC8"/>
    <mergeCell ref="BC8:B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2"/>
  <sheetViews>
    <sheetView workbookViewId="0"/>
  </sheetViews>
  <sheetFormatPr defaultRowHeight="14.4" x14ac:dyDescent="0.3"/>
  <cols>
    <col min="1" max="1" width="18.21875" bestFit="1" customWidth="1"/>
  </cols>
  <sheetData>
    <row r="1" spans="1:17" ht="15" thickBot="1" x14ac:dyDescent="0.35">
      <c r="A1" s="41"/>
      <c r="B1" s="206" t="s">
        <v>0</v>
      </c>
      <c r="C1" s="207"/>
      <c r="D1" s="207"/>
      <c r="E1" s="207"/>
      <c r="F1" s="208"/>
      <c r="G1" s="206" t="s">
        <v>1</v>
      </c>
      <c r="H1" s="207"/>
      <c r="I1" s="207"/>
      <c r="J1" s="207"/>
      <c r="K1" s="208"/>
      <c r="L1" s="206" t="s">
        <v>2</v>
      </c>
      <c r="M1" s="207"/>
      <c r="N1" s="207"/>
      <c r="O1" s="207"/>
      <c r="P1" s="208"/>
    </row>
    <row r="2" spans="1:17" ht="42.6" customHeight="1" thickBot="1" x14ac:dyDescent="0.35">
      <c r="A2" s="42" t="s">
        <v>21</v>
      </c>
      <c r="B2" s="2" t="s">
        <v>13</v>
      </c>
      <c r="C2" s="2" t="s">
        <v>16</v>
      </c>
      <c r="D2" s="2" t="s">
        <v>26</v>
      </c>
      <c r="E2" s="2" t="s">
        <v>27</v>
      </c>
      <c r="F2" s="2" t="s">
        <v>51</v>
      </c>
      <c r="G2" s="3" t="s">
        <v>14</v>
      </c>
      <c r="H2" s="2" t="s">
        <v>19</v>
      </c>
      <c r="I2" s="2" t="s">
        <v>28</v>
      </c>
      <c r="J2" s="2" t="s">
        <v>29</v>
      </c>
      <c r="K2" s="2" t="s">
        <v>53</v>
      </c>
      <c r="L2" s="3" t="s">
        <v>15</v>
      </c>
      <c r="M2" s="2" t="s">
        <v>20</v>
      </c>
      <c r="N2" s="2" t="s">
        <v>30</v>
      </c>
      <c r="O2" s="2" t="s">
        <v>31</v>
      </c>
      <c r="P2" s="4" t="s">
        <v>52</v>
      </c>
      <c r="Q2" s="135"/>
    </row>
    <row r="3" spans="1:17" x14ac:dyDescent="0.3">
      <c r="A3" s="5" t="s">
        <v>3</v>
      </c>
      <c r="B3" s="58">
        <f>'Base dati'!B6</f>
        <v>110750</v>
      </c>
      <c r="C3" s="58">
        <f>'Base dati'!C6</f>
        <v>80765</v>
      </c>
      <c r="D3" s="58">
        <f>'Base dati'!E6</f>
        <v>67760</v>
      </c>
      <c r="E3" s="58">
        <f>'Base dati'!F6</f>
        <v>67801</v>
      </c>
      <c r="F3" s="58">
        <f>'Base dati'!G6</f>
        <v>67029</v>
      </c>
      <c r="G3" s="62">
        <f>'Base dati'!H6</f>
        <v>30550</v>
      </c>
      <c r="H3" s="58">
        <f>'Base dati'!I6</f>
        <v>24566</v>
      </c>
      <c r="I3" s="58">
        <f>'Base dati'!K6</f>
        <v>22688</v>
      </c>
      <c r="J3" s="58">
        <f>'Base dati'!L6</f>
        <v>22456</v>
      </c>
      <c r="K3" s="58">
        <f>'Base dati'!M6</f>
        <v>22967</v>
      </c>
      <c r="L3" s="60">
        <f>'Base dati'!N6</f>
        <v>141300</v>
      </c>
      <c r="M3" s="58">
        <f>'Base dati'!O6</f>
        <v>105331</v>
      </c>
      <c r="N3" s="58">
        <f>'Base dati'!Q6</f>
        <v>90448</v>
      </c>
      <c r="O3" s="58">
        <f>'Base dati'!R6</f>
        <v>90257</v>
      </c>
      <c r="P3" s="63">
        <f>'Base dati'!S6</f>
        <v>89996</v>
      </c>
      <c r="Q3" s="136"/>
    </row>
    <row r="4" spans="1:17" x14ac:dyDescent="0.3">
      <c r="A4" s="5" t="s">
        <v>4</v>
      </c>
      <c r="B4" s="58">
        <f>'Base dati'!B7</f>
        <v>54154</v>
      </c>
      <c r="C4" s="58">
        <f>'Base dati'!C7</f>
        <v>43661</v>
      </c>
      <c r="D4" s="58">
        <f>'Base dati'!E7</f>
        <v>33396</v>
      </c>
      <c r="E4" s="58">
        <f>'Base dati'!F7</f>
        <v>33555</v>
      </c>
      <c r="F4" s="58">
        <f>'Base dati'!G7</f>
        <v>33518</v>
      </c>
      <c r="G4" s="62">
        <f>'Base dati'!H7</f>
        <v>13812</v>
      </c>
      <c r="H4" s="58">
        <f>'Base dati'!I7</f>
        <v>12655</v>
      </c>
      <c r="I4" s="58">
        <f>'Base dati'!K7</f>
        <v>10312</v>
      </c>
      <c r="J4" s="58">
        <f>'Base dati'!L7</f>
        <v>10458</v>
      </c>
      <c r="K4" s="58">
        <f>'Base dati'!M7</f>
        <v>10016</v>
      </c>
      <c r="L4" s="60">
        <f>'Base dati'!N7</f>
        <v>67966</v>
      </c>
      <c r="M4" s="58">
        <f>'Base dati'!O7</f>
        <v>56316</v>
      </c>
      <c r="N4" s="58">
        <f>'Base dati'!Q7</f>
        <v>43708</v>
      </c>
      <c r="O4" s="58">
        <f>'Base dati'!R7</f>
        <v>44013</v>
      </c>
      <c r="P4" s="63">
        <f>'Base dati'!S7</f>
        <v>43534</v>
      </c>
      <c r="Q4" s="136"/>
    </row>
    <row r="5" spans="1:17" x14ac:dyDescent="0.3">
      <c r="A5" s="5" t="s">
        <v>5</v>
      </c>
      <c r="B5" s="58">
        <f>'Base dati'!B8</f>
        <v>39723</v>
      </c>
      <c r="C5" s="58">
        <f>'Base dati'!C8</f>
        <v>37190</v>
      </c>
      <c r="D5" s="58">
        <f>'Base dati'!E8</f>
        <v>29301</v>
      </c>
      <c r="E5" s="58">
        <f>'Base dati'!F8</f>
        <v>29751</v>
      </c>
      <c r="F5" s="58">
        <f>'Base dati'!G8</f>
        <v>29914</v>
      </c>
      <c r="G5" s="62">
        <f>'Base dati'!H8</f>
        <v>14111</v>
      </c>
      <c r="H5" s="58">
        <f>'Base dati'!I8</f>
        <v>14160</v>
      </c>
      <c r="I5" s="58">
        <f>'Base dati'!K8</f>
        <v>11082</v>
      </c>
      <c r="J5" s="58">
        <f>'Base dati'!L8</f>
        <v>11770</v>
      </c>
      <c r="K5" s="58">
        <f>'Base dati'!M8</f>
        <v>11489</v>
      </c>
      <c r="L5" s="60">
        <f>'Base dati'!N8</f>
        <v>53834</v>
      </c>
      <c r="M5" s="58">
        <f>'Base dati'!O8</f>
        <v>51350</v>
      </c>
      <c r="N5" s="58">
        <f>'Base dati'!Q8</f>
        <v>40383</v>
      </c>
      <c r="O5" s="58">
        <f>'Base dati'!R8</f>
        <v>41521</v>
      </c>
      <c r="P5" s="63">
        <f>'Base dati'!S8</f>
        <v>41403</v>
      </c>
      <c r="Q5" s="137"/>
    </row>
    <row r="6" spans="1:17" ht="15" thickBot="1" x14ac:dyDescent="0.35">
      <c r="A6" s="9" t="s">
        <v>6</v>
      </c>
      <c r="B6" s="59">
        <f>SUM(B3:B5)</f>
        <v>204627</v>
      </c>
      <c r="C6" s="59">
        <f t="shared" ref="C6:E6" si="0">SUM(C3:C5)</f>
        <v>161616</v>
      </c>
      <c r="D6" s="59">
        <f t="shared" si="0"/>
        <v>130457</v>
      </c>
      <c r="E6" s="59">
        <f t="shared" si="0"/>
        <v>131107</v>
      </c>
      <c r="F6" s="59">
        <f>SUM(F3:F5)</f>
        <v>130461</v>
      </c>
      <c r="G6" s="64">
        <f>SUM(G3:G5)</f>
        <v>58473</v>
      </c>
      <c r="H6" s="59">
        <f t="shared" ref="H6" si="1">SUM(H3:H5)</f>
        <v>51381</v>
      </c>
      <c r="I6" s="59">
        <f t="shared" ref="I6" si="2">SUM(I3:I5)</f>
        <v>44082</v>
      </c>
      <c r="J6" s="59">
        <f t="shared" ref="J6" si="3">SUM(J3:J5)</f>
        <v>44684</v>
      </c>
      <c r="K6" s="59">
        <f>SUM(K3:K5)</f>
        <v>44472</v>
      </c>
      <c r="L6" s="61">
        <f>SUM(L3:L5)</f>
        <v>263100</v>
      </c>
      <c r="M6" s="59">
        <f t="shared" ref="M6" si="4">SUM(M3:M5)</f>
        <v>212997</v>
      </c>
      <c r="N6" s="59">
        <f t="shared" ref="N6" si="5">SUM(N3:N5)</f>
        <v>174539</v>
      </c>
      <c r="O6" s="59">
        <f t="shared" ref="O6" si="6">SUM(O3:O5)</f>
        <v>175791</v>
      </c>
      <c r="P6" s="65">
        <f>SUM(P3:P5)</f>
        <v>174933</v>
      </c>
      <c r="Q6" s="136"/>
    </row>
    <row r="7" spans="1:17" x14ac:dyDescent="0.3">
      <c r="A7" s="192"/>
      <c r="B7" s="137"/>
      <c r="C7" s="137"/>
      <c r="D7" s="137"/>
      <c r="E7" s="137"/>
      <c r="F7" s="137"/>
      <c r="G7" s="193"/>
      <c r="H7" s="137"/>
      <c r="I7" s="137"/>
      <c r="J7" s="137"/>
      <c r="K7" s="137"/>
      <c r="L7" s="137"/>
      <c r="M7" s="137"/>
      <c r="N7" s="137"/>
      <c r="O7" s="137"/>
      <c r="P7" s="137"/>
      <c r="Q7" s="136"/>
    </row>
    <row r="8" spans="1:17" ht="15" thickBot="1" x14ac:dyDescent="0.35"/>
    <row r="9" spans="1:17" ht="39" customHeight="1" thickBot="1" x14ac:dyDescent="0.35">
      <c r="A9" s="47" t="s">
        <v>7</v>
      </c>
      <c r="B9" s="206" t="s">
        <v>0</v>
      </c>
      <c r="C9" s="207"/>
      <c r="D9" s="207"/>
      <c r="E9" s="207"/>
      <c r="F9" s="208"/>
      <c r="G9" s="206" t="s">
        <v>1</v>
      </c>
      <c r="H9" s="207"/>
      <c r="I9" s="207"/>
      <c r="J9" s="207"/>
      <c r="K9" s="208"/>
      <c r="L9" s="206" t="s">
        <v>2</v>
      </c>
      <c r="M9" s="207"/>
      <c r="N9" s="207"/>
      <c r="O9" s="207"/>
      <c r="P9" s="208"/>
    </row>
    <row r="10" spans="1:17" ht="22.2" thickBot="1" x14ac:dyDescent="0.35">
      <c r="A10" s="48"/>
      <c r="B10" s="2" t="s">
        <v>13</v>
      </c>
      <c r="C10" s="2" t="s">
        <v>16</v>
      </c>
      <c r="D10" s="2" t="s">
        <v>26</v>
      </c>
      <c r="E10" s="2" t="s">
        <v>27</v>
      </c>
      <c r="F10" s="2" t="s">
        <v>51</v>
      </c>
      <c r="G10" s="3" t="s">
        <v>14</v>
      </c>
      <c r="H10" s="2" t="s">
        <v>19</v>
      </c>
      <c r="I10" s="2" t="s">
        <v>28</v>
      </c>
      <c r="J10" s="2" t="s">
        <v>29</v>
      </c>
      <c r="K10" s="2" t="s">
        <v>53</v>
      </c>
      <c r="L10" s="3" t="s">
        <v>15</v>
      </c>
      <c r="M10" s="2" t="s">
        <v>20</v>
      </c>
      <c r="N10" s="2" t="s">
        <v>30</v>
      </c>
      <c r="O10" s="2" t="s">
        <v>31</v>
      </c>
      <c r="P10" s="4" t="s">
        <v>52</v>
      </c>
    </row>
    <row r="11" spans="1:17" x14ac:dyDescent="0.3">
      <c r="A11" s="5" t="s">
        <v>3</v>
      </c>
      <c r="B11" s="58">
        <f>'Base dati 2'!B10</f>
        <v>10056</v>
      </c>
      <c r="C11" s="58">
        <f>'Base dati 2'!C10</f>
        <v>10149</v>
      </c>
      <c r="D11" s="58">
        <f>'Base dati 2'!E10</f>
        <v>9347</v>
      </c>
      <c r="E11" s="58">
        <f>'Base dati 2'!F10</f>
        <v>9531</v>
      </c>
      <c r="F11" s="58">
        <f>'Base dati 2'!G10</f>
        <v>9469</v>
      </c>
      <c r="G11" s="62">
        <f>'Base dati 2'!H10</f>
        <v>484</v>
      </c>
      <c r="H11" s="58">
        <f>'Base dati 2'!I10</f>
        <v>393</v>
      </c>
      <c r="I11" s="58">
        <f>'Base dati 2'!K10</f>
        <v>446</v>
      </c>
      <c r="J11" s="58">
        <f>'Base dati 2'!L10</f>
        <v>442</v>
      </c>
      <c r="K11" s="58">
        <f>'Base dati 2'!M10</f>
        <v>475</v>
      </c>
      <c r="L11" s="60">
        <f>'Base dati 2'!N10</f>
        <v>10540</v>
      </c>
      <c r="M11" s="58">
        <f>'Base dati 2'!O10</f>
        <v>10542</v>
      </c>
      <c r="N11" s="58">
        <f>'Base dati 2'!Q10</f>
        <v>9793</v>
      </c>
      <c r="O11" s="58">
        <f>'Base dati 2'!R10</f>
        <v>9973</v>
      </c>
      <c r="P11" s="63">
        <f>'Base dati 2'!S10</f>
        <v>9944</v>
      </c>
    </row>
    <row r="12" spans="1:17" x14ac:dyDescent="0.3">
      <c r="A12" s="5" t="s">
        <v>4</v>
      </c>
      <c r="B12" s="58">
        <f>'Base dati 2'!B11</f>
        <v>5679</v>
      </c>
      <c r="C12" s="58">
        <f>'Base dati 2'!C11</f>
        <v>5633</v>
      </c>
      <c r="D12" s="58">
        <f>'Base dati 2'!E11</f>
        <v>4968</v>
      </c>
      <c r="E12" s="58">
        <f>'Base dati 2'!F11</f>
        <v>5092</v>
      </c>
      <c r="F12" s="58">
        <f>'Base dati 2'!G11</f>
        <v>5030</v>
      </c>
      <c r="G12" s="62">
        <f>'Base dati 2'!H11</f>
        <v>262</v>
      </c>
      <c r="H12" s="58">
        <f>'Base dati 2'!I11</f>
        <v>220</v>
      </c>
      <c r="I12" s="58">
        <f>'Base dati 2'!K11</f>
        <v>224</v>
      </c>
      <c r="J12" s="58">
        <f>'Base dati 2'!L11</f>
        <v>240</v>
      </c>
      <c r="K12" s="58">
        <f>'Base dati 2'!M11</f>
        <v>232</v>
      </c>
      <c r="L12" s="60">
        <f>'Base dati 2'!N11</f>
        <v>5941</v>
      </c>
      <c r="M12" s="58">
        <f>'Base dati 2'!O11</f>
        <v>5853</v>
      </c>
      <c r="N12" s="58">
        <f>'Base dati 2'!Q11</f>
        <v>5192</v>
      </c>
      <c r="O12" s="58">
        <f>'Base dati 2'!R11</f>
        <v>5332</v>
      </c>
      <c r="P12" s="63">
        <f>'Base dati 2'!S11</f>
        <v>5262</v>
      </c>
    </row>
    <row r="13" spans="1:17" x14ac:dyDescent="0.3">
      <c r="A13" s="5" t="s">
        <v>5</v>
      </c>
      <c r="B13" s="58">
        <f>'Base dati 2'!B12</f>
        <v>3802</v>
      </c>
      <c r="C13" s="58">
        <f>'Base dati 2'!C12</f>
        <v>4200</v>
      </c>
      <c r="D13" s="58">
        <f>'Base dati 2'!E12</f>
        <v>3964</v>
      </c>
      <c r="E13" s="58">
        <f>'Base dati 2'!F12</f>
        <v>3953</v>
      </c>
      <c r="F13" s="58">
        <f>'Base dati 2'!G12</f>
        <v>4107</v>
      </c>
      <c r="G13" s="62">
        <f>'Base dati 2'!H12</f>
        <v>230</v>
      </c>
      <c r="H13" s="58">
        <f>'Base dati 2'!I12</f>
        <v>176</v>
      </c>
      <c r="I13" s="58">
        <f>'Base dati 2'!K12</f>
        <v>138</v>
      </c>
      <c r="J13" s="58">
        <f>'Base dati 2'!L12</f>
        <v>182</v>
      </c>
      <c r="K13" s="58">
        <f>'Base dati 2'!M12</f>
        <v>168</v>
      </c>
      <c r="L13" s="60">
        <f>'Base dati 2'!N12</f>
        <v>4032</v>
      </c>
      <c r="M13" s="58">
        <f>'Base dati 2'!O12</f>
        <v>4376</v>
      </c>
      <c r="N13" s="58">
        <f>'Base dati 2'!Q12</f>
        <v>4102</v>
      </c>
      <c r="O13" s="58">
        <f>'Base dati 2'!R12</f>
        <v>4135</v>
      </c>
      <c r="P13" s="63">
        <f>'Base dati 2'!S12</f>
        <v>4275</v>
      </c>
    </row>
    <row r="14" spans="1:17" ht="15" thickBot="1" x14ac:dyDescent="0.35">
      <c r="A14" s="9" t="s">
        <v>6</v>
      </c>
      <c r="B14" s="59">
        <f>SUM(B11:B13)</f>
        <v>19537</v>
      </c>
      <c r="C14" s="59">
        <f t="shared" ref="C14:G14" si="7">SUM(C11:C13)</f>
        <v>19982</v>
      </c>
      <c r="D14" s="59">
        <f t="shared" si="7"/>
        <v>18279</v>
      </c>
      <c r="E14" s="59">
        <f t="shared" si="7"/>
        <v>18576</v>
      </c>
      <c r="F14" s="59">
        <f t="shared" si="7"/>
        <v>18606</v>
      </c>
      <c r="G14" s="64">
        <f t="shared" si="7"/>
        <v>976</v>
      </c>
      <c r="H14" s="59">
        <f t="shared" ref="H14" si="8">SUM(H11:H13)</f>
        <v>789</v>
      </c>
      <c r="I14" s="59">
        <f t="shared" ref="I14" si="9">SUM(I11:I13)</f>
        <v>808</v>
      </c>
      <c r="J14" s="59">
        <f t="shared" ref="J14" si="10">SUM(J11:J13)</f>
        <v>864</v>
      </c>
      <c r="K14" s="59">
        <f t="shared" ref="K14" si="11">SUM(K11:K13)</f>
        <v>875</v>
      </c>
      <c r="L14" s="61">
        <f t="shared" ref="L14" si="12">SUM(L11:L13)</f>
        <v>20513</v>
      </c>
      <c r="M14" s="59">
        <f t="shared" ref="M14" si="13">SUM(M11:M13)</f>
        <v>20771</v>
      </c>
      <c r="N14" s="59">
        <f t="shared" ref="N14" si="14">SUM(N11:N13)</f>
        <v>19087</v>
      </c>
      <c r="O14" s="59">
        <f t="shared" ref="O14" si="15">SUM(O11:O13)</f>
        <v>19440</v>
      </c>
      <c r="P14" s="65">
        <f t="shared" ref="P14" si="16">SUM(P11:P13)</f>
        <v>19481</v>
      </c>
    </row>
    <row r="15" spans="1:17" x14ac:dyDescent="0.3">
      <c r="A15" s="192"/>
      <c r="B15" s="137"/>
      <c r="C15" s="137"/>
      <c r="D15" s="137"/>
      <c r="E15" s="137"/>
      <c r="F15" s="137"/>
      <c r="G15" s="193"/>
      <c r="H15" s="137"/>
      <c r="I15" s="137"/>
      <c r="J15" s="137"/>
      <c r="K15" s="137"/>
      <c r="L15" s="137"/>
      <c r="M15" s="137"/>
      <c r="N15" s="137"/>
      <c r="O15" s="137"/>
      <c r="P15" s="137"/>
    </row>
    <row r="16" spans="1:17" ht="15" thickBot="1" x14ac:dyDescent="0.35"/>
    <row r="17" spans="1:34" ht="28.2" customHeight="1" thickBot="1" x14ac:dyDescent="0.35">
      <c r="A17" s="52" t="s">
        <v>8</v>
      </c>
      <c r="B17" s="206" t="s">
        <v>0</v>
      </c>
      <c r="C17" s="207"/>
      <c r="D17" s="207"/>
      <c r="E17" s="207"/>
      <c r="F17" s="208"/>
      <c r="G17" s="206" t="s">
        <v>1</v>
      </c>
      <c r="H17" s="207"/>
      <c r="I17" s="207"/>
      <c r="J17" s="207"/>
      <c r="K17" s="208"/>
      <c r="L17" s="206" t="s">
        <v>2</v>
      </c>
      <c r="M17" s="207"/>
      <c r="N17" s="207"/>
      <c r="O17" s="207"/>
      <c r="P17" s="208"/>
      <c r="S17" s="52" t="s">
        <v>8</v>
      </c>
      <c r="T17" s="210" t="s">
        <v>0</v>
      </c>
      <c r="U17" s="211"/>
      <c r="V17" s="211"/>
      <c r="W17" s="212"/>
      <c r="X17" s="55"/>
      <c r="Y17" s="210" t="s">
        <v>1</v>
      </c>
      <c r="Z17" s="211"/>
      <c r="AA17" s="211"/>
      <c r="AB17" s="212"/>
      <c r="AC17" s="55"/>
      <c r="AD17" s="210" t="s">
        <v>2</v>
      </c>
      <c r="AE17" s="211"/>
      <c r="AF17" s="211"/>
      <c r="AG17" s="213"/>
      <c r="AH17" s="52"/>
    </row>
    <row r="18" spans="1:34" ht="22.2" thickBot="1" x14ac:dyDescent="0.35">
      <c r="A18" s="53"/>
      <c r="B18" s="2" t="s">
        <v>13</v>
      </c>
      <c r="C18" s="2" t="s">
        <v>16</v>
      </c>
      <c r="D18" s="2" t="s">
        <v>26</v>
      </c>
      <c r="E18" s="2" t="s">
        <v>27</v>
      </c>
      <c r="F18" s="2" t="s">
        <v>51</v>
      </c>
      <c r="G18" s="3" t="s">
        <v>14</v>
      </c>
      <c r="H18" s="2" t="s">
        <v>19</v>
      </c>
      <c r="I18" s="2" t="s">
        <v>28</v>
      </c>
      <c r="J18" s="2" t="s">
        <v>29</v>
      </c>
      <c r="K18" s="2" t="s">
        <v>53</v>
      </c>
      <c r="L18" s="3" t="s">
        <v>15</v>
      </c>
      <c r="M18" s="2" t="s">
        <v>20</v>
      </c>
      <c r="N18" s="2" t="s">
        <v>30</v>
      </c>
      <c r="O18" s="2" t="s">
        <v>31</v>
      </c>
      <c r="P18" s="4" t="s">
        <v>52</v>
      </c>
      <c r="S18" s="53"/>
      <c r="T18" s="2">
        <v>2001</v>
      </c>
      <c r="U18" s="2">
        <v>2010</v>
      </c>
      <c r="V18" s="2">
        <v>2014</v>
      </c>
      <c r="W18" s="2">
        <v>2015</v>
      </c>
      <c r="X18" s="2">
        <v>2016</v>
      </c>
      <c r="Y18" s="2">
        <v>2001</v>
      </c>
      <c r="Z18" s="2">
        <v>2010</v>
      </c>
      <c r="AA18" s="2">
        <v>2014</v>
      </c>
      <c r="AB18" s="2">
        <v>2015</v>
      </c>
      <c r="AC18" s="2">
        <v>2016</v>
      </c>
      <c r="AD18" s="3">
        <v>2001</v>
      </c>
      <c r="AE18" s="2">
        <v>2010</v>
      </c>
      <c r="AF18" s="2">
        <v>2014</v>
      </c>
      <c r="AG18" s="4">
        <v>2015</v>
      </c>
      <c r="AH18" s="53">
        <v>2016</v>
      </c>
    </row>
    <row r="19" spans="1:34" x14ac:dyDescent="0.3">
      <c r="A19" s="19" t="s">
        <v>3</v>
      </c>
      <c r="B19" s="58">
        <f>'Base dati 2'!B18</f>
        <v>8360</v>
      </c>
      <c r="C19" s="58">
        <f>'Base dati 2'!C18</f>
        <v>10356</v>
      </c>
      <c r="D19" s="58">
        <f>'Base dati 2'!E18</f>
        <v>7598</v>
      </c>
      <c r="E19" s="58">
        <f>'Base dati 2'!F18</f>
        <v>11304</v>
      </c>
      <c r="F19" s="58">
        <f>'Base dati 2'!G18</f>
        <v>11157</v>
      </c>
      <c r="G19" s="62">
        <f>'Base dati 2'!H18</f>
        <v>937</v>
      </c>
      <c r="H19" s="58">
        <f>'Base dati 2'!I18</f>
        <v>1076</v>
      </c>
      <c r="I19" s="58">
        <f>'Base dati 2'!K18</f>
        <v>1019</v>
      </c>
      <c r="J19" s="58">
        <f>'Base dati 2'!L18</f>
        <v>1359</v>
      </c>
      <c r="K19" s="58">
        <f>'Base dati 2'!M18</f>
        <v>1386</v>
      </c>
      <c r="L19" s="60">
        <f>'Base dati 2'!N18</f>
        <v>9297</v>
      </c>
      <c r="M19" s="58">
        <f>'Base dati 2'!O18</f>
        <v>11432</v>
      </c>
      <c r="N19" s="58">
        <f>'Base dati 2'!Q18</f>
        <v>8617</v>
      </c>
      <c r="O19" s="58">
        <f>'Base dati 2'!R18</f>
        <v>12663</v>
      </c>
      <c r="P19" s="63">
        <f>'Base dati 2'!S18</f>
        <v>12543</v>
      </c>
      <c r="S19" s="19" t="s">
        <v>3</v>
      </c>
      <c r="T19" s="20">
        <v>8360</v>
      </c>
      <c r="U19" s="20">
        <v>10356</v>
      </c>
      <c r="V19" s="20">
        <v>11383</v>
      </c>
      <c r="W19" s="20">
        <v>11310</v>
      </c>
      <c r="X19" s="20">
        <v>11304</v>
      </c>
      <c r="Y19" s="21">
        <v>937</v>
      </c>
      <c r="Z19" s="20">
        <v>1076</v>
      </c>
      <c r="AA19" s="20">
        <v>1292</v>
      </c>
      <c r="AB19" s="20">
        <v>1460</v>
      </c>
      <c r="AC19" s="20">
        <v>1359</v>
      </c>
      <c r="AD19" s="22">
        <v>9297</v>
      </c>
      <c r="AE19" s="20">
        <v>11432</v>
      </c>
      <c r="AF19" s="20">
        <v>12675</v>
      </c>
      <c r="AG19" s="23">
        <v>12770</v>
      </c>
      <c r="AH19" s="19">
        <v>12663</v>
      </c>
    </row>
    <row r="20" spans="1:34" x14ac:dyDescent="0.3">
      <c r="A20" s="19" t="s">
        <v>4</v>
      </c>
      <c r="B20" s="58">
        <f>'Base dati 2'!B19</f>
        <v>1873</v>
      </c>
      <c r="C20" s="58">
        <f>'Base dati 2'!C19</f>
        <v>2164</v>
      </c>
      <c r="D20" s="58">
        <f>'Base dati 2'!E19</f>
        <v>1901</v>
      </c>
      <c r="E20" s="58">
        <f>'Base dati 2'!F19</f>
        <v>2596</v>
      </c>
      <c r="F20" s="58">
        <f>'Base dati 2'!G19</f>
        <v>2687</v>
      </c>
      <c r="G20" s="62">
        <f>'Base dati 2'!H19</f>
        <v>231</v>
      </c>
      <c r="H20" s="58">
        <f>'Base dati 2'!I19</f>
        <v>315</v>
      </c>
      <c r="I20" s="58">
        <f>'Base dati 2'!K19</f>
        <v>284</v>
      </c>
      <c r="J20" s="58">
        <f>'Base dati 2'!L19</f>
        <v>409</v>
      </c>
      <c r="K20" s="58">
        <f>'Base dati 2'!M19</f>
        <v>423</v>
      </c>
      <c r="L20" s="60">
        <f>'Base dati 2'!N19</f>
        <v>2104</v>
      </c>
      <c r="M20" s="58">
        <f>'Base dati 2'!O19</f>
        <v>2479</v>
      </c>
      <c r="N20" s="58">
        <f>'Base dati 2'!Q19</f>
        <v>2185</v>
      </c>
      <c r="O20" s="58">
        <f>'Base dati 2'!R19</f>
        <v>3005</v>
      </c>
      <c r="P20" s="63">
        <f>'Base dati 2'!S19</f>
        <v>3110</v>
      </c>
      <c r="S20" s="19" t="s">
        <v>4</v>
      </c>
      <c r="T20" s="20">
        <v>1873</v>
      </c>
      <c r="U20" s="20">
        <v>2164</v>
      </c>
      <c r="V20" s="20">
        <v>2663</v>
      </c>
      <c r="W20" s="20">
        <v>2572</v>
      </c>
      <c r="X20" s="20">
        <v>2596</v>
      </c>
      <c r="Y20" s="21">
        <v>231</v>
      </c>
      <c r="Z20" s="24">
        <v>315</v>
      </c>
      <c r="AA20" s="24">
        <v>390</v>
      </c>
      <c r="AB20" s="24">
        <v>370</v>
      </c>
      <c r="AC20" s="24">
        <v>409</v>
      </c>
      <c r="AD20" s="22">
        <v>2104</v>
      </c>
      <c r="AE20" s="20">
        <v>2479</v>
      </c>
      <c r="AF20" s="20">
        <v>3053</v>
      </c>
      <c r="AG20" s="23">
        <v>2942</v>
      </c>
      <c r="AH20" s="19">
        <v>3005</v>
      </c>
    </row>
    <row r="21" spans="1:34" x14ac:dyDescent="0.3">
      <c r="A21" s="19" t="s">
        <v>5</v>
      </c>
      <c r="B21" s="58">
        <f>'Base dati 2'!B20</f>
        <v>694</v>
      </c>
      <c r="C21" s="58">
        <f>'Base dati 2'!C20</f>
        <v>1081</v>
      </c>
      <c r="D21" s="58">
        <f>'Base dati 2'!E20</f>
        <v>1060</v>
      </c>
      <c r="E21" s="58">
        <f>'Base dati 2'!F20</f>
        <v>1510</v>
      </c>
      <c r="F21" s="58">
        <f>'Base dati 2'!G20</f>
        <v>1598</v>
      </c>
      <c r="G21" s="62">
        <f>'Base dati 2'!H20</f>
        <v>132</v>
      </c>
      <c r="H21" s="58">
        <f>'Base dati 2'!I20</f>
        <v>218</v>
      </c>
      <c r="I21" s="58">
        <f>'Base dati 2'!K20</f>
        <v>188</v>
      </c>
      <c r="J21" s="58">
        <f>'Base dati 2'!L20</f>
        <v>216</v>
      </c>
      <c r="K21" s="58">
        <f>'Base dati 2'!M20</f>
        <v>270</v>
      </c>
      <c r="L21" s="60">
        <f>'Base dati 2'!N20</f>
        <v>826</v>
      </c>
      <c r="M21" s="58">
        <f>'Base dati 2'!O20</f>
        <v>1299</v>
      </c>
      <c r="N21" s="58">
        <f>'Base dati 2'!Q20</f>
        <v>1248</v>
      </c>
      <c r="O21" s="58">
        <f>'Base dati 2'!R20</f>
        <v>1726</v>
      </c>
      <c r="P21" s="63">
        <f>'Base dati 2'!S20</f>
        <v>1868</v>
      </c>
      <c r="S21" s="19" t="s">
        <v>5</v>
      </c>
      <c r="T21" s="24">
        <v>694</v>
      </c>
      <c r="U21" s="20">
        <v>1081</v>
      </c>
      <c r="V21" s="20">
        <v>1473</v>
      </c>
      <c r="W21" s="20">
        <v>1472</v>
      </c>
      <c r="X21" s="20">
        <v>1510</v>
      </c>
      <c r="Y21" s="21">
        <v>132</v>
      </c>
      <c r="Z21" s="24">
        <v>218</v>
      </c>
      <c r="AA21" s="24">
        <v>245</v>
      </c>
      <c r="AB21" s="24">
        <v>253</v>
      </c>
      <c r="AC21" s="24">
        <v>216</v>
      </c>
      <c r="AD21" s="21">
        <v>826</v>
      </c>
      <c r="AE21" s="20">
        <v>1299</v>
      </c>
      <c r="AF21" s="20">
        <v>1718</v>
      </c>
      <c r="AG21" s="23">
        <v>1725</v>
      </c>
      <c r="AH21" s="19">
        <v>1726</v>
      </c>
    </row>
    <row r="22" spans="1:34" ht="15" thickBot="1" x14ac:dyDescent="0.35">
      <c r="A22" s="25" t="s">
        <v>6</v>
      </c>
      <c r="B22" s="59">
        <f>SUM(B19:B21)</f>
        <v>10927</v>
      </c>
      <c r="C22" s="59">
        <f t="shared" ref="C22" si="17">SUM(C19:C21)</f>
        <v>13601</v>
      </c>
      <c r="D22" s="59">
        <f t="shared" ref="D22" si="18">SUM(D19:D21)</f>
        <v>10559</v>
      </c>
      <c r="E22" s="59">
        <f t="shared" ref="E22" si="19">SUM(E19:E21)</f>
        <v>15410</v>
      </c>
      <c r="F22" s="59">
        <f t="shared" ref="F22" si="20">SUM(F19:F21)</f>
        <v>15442</v>
      </c>
      <c r="G22" s="64">
        <f t="shared" ref="G22" si="21">SUM(G19:G21)</f>
        <v>1300</v>
      </c>
      <c r="H22" s="59">
        <f t="shared" ref="H22" si="22">SUM(H19:H21)</f>
        <v>1609</v>
      </c>
      <c r="I22" s="59">
        <f t="shared" ref="I22" si="23">SUM(I19:I21)</f>
        <v>1491</v>
      </c>
      <c r="J22" s="59">
        <f t="shared" ref="J22" si="24">SUM(J19:J21)</f>
        <v>1984</v>
      </c>
      <c r="K22" s="59">
        <f t="shared" ref="K22" si="25">SUM(K19:K21)</f>
        <v>2079</v>
      </c>
      <c r="L22" s="61">
        <f t="shared" ref="L22" si="26">SUM(L19:L21)</f>
        <v>12227</v>
      </c>
      <c r="M22" s="59">
        <f t="shared" ref="M22" si="27">SUM(M19:M21)</f>
        <v>15210</v>
      </c>
      <c r="N22" s="59">
        <f t="shared" ref="N22" si="28">SUM(N19:N21)</f>
        <v>12050</v>
      </c>
      <c r="O22" s="59">
        <f t="shared" ref="O22" si="29">SUM(O19:O21)</f>
        <v>17394</v>
      </c>
      <c r="P22" s="65">
        <f t="shared" ref="P22" si="30">SUM(P19:P21)</f>
        <v>17521</v>
      </c>
      <c r="S22" s="25" t="s">
        <v>6</v>
      </c>
      <c r="T22" s="26">
        <v>10927</v>
      </c>
      <c r="U22" s="26">
        <v>13601</v>
      </c>
      <c r="V22" s="27">
        <v>15519</v>
      </c>
      <c r="W22" s="27">
        <v>15354</v>
      </c>
      <c r="X22" s="27">
        <v>15410</v>
      </c>
      <c r="Y22" s="28">
        <v>1300</v>
      </c>
      <c r="Z22" s="27">
        <v>1609</v>
      </c>
      <c r="AA22" s="27">
        <v>1927</v>
      </c>
      <c r="AB22" s="27">
        <v>2083</v>
      </c>
      <c r="AC22" s="27">
        <v>1984</v>
      </c>
      <c r="AD22" s="28">
        <v>12227</v>
      </c>
      <c r="AE22" s="27">
        <v>15210</v>
      </c>
      <c r="AF22" s="27">
        <v>17446</v>
      </c>
      <c r="AG22" s="29">
        <v>17437</v>
      </c>
      <c r="AH22" s="25">
        <v>17394</v>
      </c>
    </row>
    <row r="23" spans="1:34" x14ac:dyDescent="0.3">
      <c r="A23" s="194"/>
      <c r="B23" s="137"/>
      <c r="C23" s="137"/>
      <c r="D23" s="137"/>
      <c r="E23" s="137"/>
      <c r="F23" s="137"/>
      <c r="G23" s="193"/>
      <c r="H23" s="137"/>
      <c r="I23" s="137"/>
      <c r="J23" s="137"/>
      <c r="K23" s="137"/>
      <c r="L23" s="137"/>
      <c r="M23" s="137"/>
      <c r="N23" s="137"/>
      <c r="O23" s="137"/>
      <c r="P23" s="137"/>
      <c r="S23" s="194"/>
      <c r="T23" s="196"/>
      <c r="U23" s="196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94"/>
    </row>
    <row r="24" spans="1:34" ht="15" thickBot="1" x14ac:dyDescent="0.35">
      <c r="A24" s="194"/>
      <c r="B24" s="195"/>
      <c r="C24" s="195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S24" s="194"/>
      <c r="T24" s="196"/>
      <c r="U24" s="196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94"/>
    </row>
    <row r="25" spans="1:34" ht="28.2" customHeight="1" thickBot="1" x14ac:dyDescent="0.35">
      <c r="A25" s="52" t="s">
        <v>9</v>
      </c>
      <c r="B25" s="206" t="s">
        <v>0</v>
      </c>
      <c r="C25" s="207"/>
      <c r="D25" s="207"/>
      <c r="E25" s="207"/>
      <c r="F25" s="208"/>
      <c r="G25" s="206" t="s">
        <v>1</v>
      </c>
      <c r="H25" s="207"/>
      <c r="I25" s="207"/>
      <c r="J25" s="207"/>
      <c r="K25" s="208"/>
      <c r="L25" s="206" t="s">
        <v>2</v>
      </c>
      <c r="M25" s="207"/>
      <c r="N25" s="207"/>
      <c r="O25" s="207"/>
      <c r="P25" s="208"/>
      <c r="S25" s="52" t="s">
        <v>9</v>
      </c>
      <c r="T25" s="210" t="s">
        <v>0</v>
      </c>
      <c r="U25" s="211"/>
      <c r="V25" s="211"/>
      <c r="W25" s="212"/>
      <c r="X25" s="55"/>
      <c r="Y25" s="210" t="s">
        <v>1</v>
      </c>
      <c r="Z25" s="211"/>
      <c r="AA25" s="211"/>
      <c r="AB25" s="212"/>
      <c r="AC25" s="55"/>
      <c r="AD25" s="210" t="s">
        <v>2</v>
      </c>
      <c r="AE25" s="211"/>
      <c r="AF25" s="211"/>
      <c r="AG25" s="213"/>
      <c r="AH25" s="52"/>
    </row>
    <row r="26" spans="1:34" ht="22.2" thickBot="1" x14ac:dyDescent="0.35">
      <c r="A26" s="53"/>
      <c r="B26" s="2" t="s">
        <v>13</v>
      </c>
      <c r="C26" s="2" t="s">
        <v>16</v>
      </c>
      <c r="D26" s="2" t="s">
        <v>26</v>
      </c>
      <c r="E26" s="2" t="s">
        <v>27</v>
      </c>
      <c r="F26" s="2" t="s">
        <v>51</v>
      </c>
      <c r="G26" s="3" t="s">
        <v>14</v>
      </c>
      <c r="H26" s="2" t="s">
        <v>19</v>
      </c>
      <c r="I26" s="2" t="s">
        <v>28</v>
      </c>
      <c r="J26" s="2" t="s">
        <v>29</v>
      </c>
      <c r="K26" s="2" t="s">
        <v>53</v>
      </c>
      <c r="L26" s="3" t="s">
        <v>15</v>
      </c>
      <c r="M26" s="2" t="s">
        <v>20</v>
      </c>
      <c r="N26" s="2" t="s">
        <v>30</v>
      </c>
      <c r="O26" s="2" t="s">
        <v>31</v>
      </c>
      <c r="P26" s="4" t="s">
        <v>52</v>
      </c>
      <c r="S26" s="53"/>
      <c r="T26" s="2">
        <v>2001</v>
      </c>
      <c r="U26" s="2">
        <v>2010</v>
      </c>
      <c r="V26" s="2">
        <v>2014</v>
      </c>
      <c r="W26" s="2">
        <v>2015</v>
      </c>
      <c r="X26" s="2">
        <v>2016</v>
      </c>
      <c r="Y26" s="2">
        <v>2001</v>
      </c>
      <c r="Z26" s="2">
        <v>2010</v>
      </c>
      <c r="AA26" s="2">
        <v>2014</v>
      </c>
      <c r="AB26" s="2">
        <v>2015</v>
      </c>
      <c r="AC26" s="2">
        <v>2016</v>
      </c>
      <c r="AD26" s="3">
        <v>2001</v>
      </c>
      <c r="AE26" s="2">
        <v>2010</v>
      </c>
      <c r="AF26" s="2">
        <v>2014</v>
      </c>
      <c r="AG26" s="4">
        <v>2015</v>
      </c>
      <c r="AH26" s="53">
        <v>2016</v>
      </c>
    </row>
    <row r="27" spans="1:34" x14ac:dyDescent="0.3">
      <c r="A27" s="19" t="s">
        <v>3</v>
      </c>
      <c r="B27" s="58">
        <f>'Base dati 2'!B26</f>
        <v>26351</v>
      </c>
      <c r="C27" s="58">
        <f>'Base dati 2'!C26</f>
        <v>9606</v>
      </c>
      <c r="D27" s="58">
        <f>'Base dati 2'!E26</f>
        <v>2885</v>
      </c>
      <c r="E27" s="58">
        <f>'Base dati 2'!F26</f>
        <v>4889</v>
      </c>
      <c r="F27" s="58">
        <f>'Base dati 2'!G26</f>
        <v>4582</v>
      </c>
      <c r="G27" s="62">
        <f>'Base dati 2'!H26</f>
        <v>2158</v>
      </c>
      <c r="H27" s="58">
        <f>'Base dati 2'!I26</f>
        <v>958</v>
      </c>
      <c r="I27" s="58">
        <f>'Base dati 2'!K26</f>
        <v>338</v>
      </c>
      <c r="J27" s="58">
        <f>'Base dati 2'!L26</f>
        <v>560</v>
      </c>
      <c r="K27" s="58">
        <f>'Base dati 2'!M26</f>
        <v>553</v>
      </c>
      <c r="L27" s="60">
        <f>'Base dati 2'!N26</f>
        <v>28509</v>
      </c>
      <c r="M27" s="58">
        <f>'Base dati 2'!O26</f>
        <v>10564</v>
      </c>
      <c r="N27" s="58">
        <f>'Base dati 2'!Q26</f>
        <v>3223</v>
      </c>
      <c r="O27" s="58">
        <f>'Base dati 2'!R26</f>
        <v>5449</v>
      </c>
      <c r="P27" s="63">
        <f>'Base dati 2'!S26</f>
        <v>5135</v>
      </c>
      <c r="S27" s="19" t="s">
        <v>3</v>
      </c>
      <c r="T27" s="20">
        <v>26351</v>
      </c>
      <c r="U27" s="20">
        <v>9606</v>
      </c>
      <c r="V27" s="20">
        <v>5710</v>
      </c>
      <c r="W27" s="20">
        <v>5504</v>
      </c>
      <c r="X27" s="20">
        <v>4889</v>
      </c>
      <c r="Y27" s="21">
        <v>2158</v>
      </c>
      <c r="Z27" s="20">
        <v>958</v>
      </c>
      <c r="AA27" s="20">
        <v>603</v>
      </c>
      <c r="AB27" s="20">
        <v>664</v>
      </c>
      <c r="AC27" s="20">
        <v>560</v>
      </c>
      <c r="AD27" s="22">
        <v>28509</v>
      </c>
      <c r="AE27" s="20">
        <v>10564</v>
      </c>
      <c r="AF27" s="20">
        <v>6313</v>
      </c>
      <c r="AG27" s="23">
        <v>6168</v>
      </c>
      <c r="AH27" s="19">
        <v>5449</v>
      </c>
    </row>
    <row r="28" spans="1:34" x14ac:dyDescent="0.3">
      <c r="A28" s="19" t="s">
        <v>4</v>
      </c>
      <c r="B28" s="58">
        <f>'Base dati 2'!B27</f>
        <v>16308</v>
      </c>
      <c r="C28" s="58">
        <f>'Base dati 2'!C27</f>
        <v>5632</v>
      </c>
      <c r="D28" s="58">
        <f>'Base dati 2'!E27</f>
        <v>1856</v>
      </c>
      <c r="E28" s="58">
        <f>'Base dati 2'!F27</f>
        <v>2908</v>
      </c>
      <c r="F28" s="58">
        <f>'Base dati 2'!G27</f>
        <v>2734</v>
      </c>
      <c r="G28" s="62">
        <f>'Base dati 2'!H27</f>
        <v>876</v>
      </c>
      <c r="H28" s="58">
        <f>'Base dati 2'!I27</f>
        <v>486</v>
      </c>
      <c r="I28" s="58">
        <f>'Base dati 2'!K27</f>
        <v>163</v>
      </c>
      <c r="J28" s="58">
        <f>'Base dati 2'!L27</f>
        <v>289</v>
      </c>
      <c r="K28" s="58">
        <f>'Base dati 2'!M27</f>
        <v>283</v>
      </c>
      <c r="L28" s="60">
        <f>'Base dati 2'!N27</f>
        <v>17184</v>
      </c>
      <c r="M28" s="58">
        <f>'Base dati 2'!O27</f>
        <v>6118</v>
      </c>
      <c r="N28" s="58">
        <f>'Base dati 2'!Q27</f>
        <v>2019</v>
      </c>
      <c r="O28" s="58">
        <f>'Base dati 2'!R27</f>
        <v>3197</v>
      </c>
      <c r="P28" s="63">
        <f>'Base dati 2'!S27</f>
        <v>3017</v>
      </c>
      <c r="S28" s="19" t="s">
        <v>4</v>
      </c>
      <c r="T28" s="20">
        <v>16308</v>
      </c>
      <c r="U28" s="20">
        <v>5632</v>
      </c>
      <c r="V28" s="20">
        <v>3324</v>
      </c>
      <c r="W28" s="20">
        <v>3115</v>
      </c>
      <c r="X28" s="20">
        <v>2908</v>
      </c>
      <c r="Y28" s="21">
        <v>876</v>
      </c>
      <c r="Z28" s="24">
        <v>486</v>
      </c>
      <c r="AA28" s="24">
        <v>304</v>
      </c>
      <c r="AB28" s="24">
        <v>333</v>
      </c>
      <c r="AC28" s="24">
        <v>289</v>
      </c>
      <c r="AD28" s="22">
        <v>17184</v>
      </c>
      <c r="AE28" s="20">
        <v>6118</v>
      </c>
      <c r="AF28" s="20">
        <v>3628</v>
      </c>
      <c r="AG28" s="23">
        <v>3448</v>
      </c>
      <c r="AH28" s="19">
        <v>3197</v>
      </c>
    </row>
    <row r="29" spans="1:34" x14ac:dyDescent="0.3">
      <c r="A29" s="19" t="s">
        <v>5</v>
      </c>
      <c r="B29" s="58">
        <f>'Base dati 2'!B28</f>
        <v>11384</v>
      </c>
      <c r="C29" s="58">
        <f>'Base dati 2'!C28</f>
        <v>5060</v>
      </c>
      <c r="D29" s="58">
        <f>'Base dati 2'!E28</f>
        <v>1502</v>
      </c>
      <c r="E29" s="58">
        <f>'Base dati 2'!F28</f>
        <v>2426</v>
      </c>
      <c r="F29" s="58">
        <f>'Base dati 2'!G28</f>
        <v>2446</v>
      </c>
      <c r="G29" s="62">
        <f>'Base dati 2'!H28</f>
        <v>780</v>
      </c>
      <c r="H29" s="58">
        <f>'Base dati 2'!I28</f>
        <v>446</v>
      </c>
      <c r="I29" s="58">
        <f>'Base dati 2'!K28</f>
        <v>115</v>
      </c>
      <c r="J29" s="58">
        <f>'Base dati 2'!L28</f>
        <v>229</v>
      </c>
      <c r="K29" s="58">
        <f>'Base dati 2'!M28</f>
        <v>227</v>
      </c>
      <c r="L29" s="60">
        <f>'Base dati 2'!N28</f>
        <v>12164</v>
      </c>
      <c r="M29" s="58">
        <f>'Base dati 2'!O28</f>
        <v>5506</v>
      </c>
      <c r="N29" s="58">
        <f>'Base dati 2'!Q28</f>
        <v>1617</v>
      </c>
      <c r="O29" s="58">
        <f>'Base dati 2'!R28</f>
        <v>2655</v>
      </c>
      <c r="P29" s="63">
        <f>'Base dati 2'!S28</f>
        <v>2673</v>
      </c>
      <c r="S29" s="19" t="s">
        <v>5</v>
      </c>
      <c r="T29" s="24">
        <v>11384</v>
      </c>
      <c r="U29" s="20">
        <v>5060</v>
      </c>
      <c r="V29" s="20">
        <v>2989</v>
      </c>
      <c r="W29" s="20">
        <v>2660</v>
      </c>
      <c r="X29" s="20">
        <v>2426</v>
      </c>
      <c r="Y29" s="21">
        <v>780</v>
      </c>
      <c r="Z29" s="24">
        <v>446</v>
      </c>
      <c r="AA29" s="24">
        <v>241</v>
      </c>
      <c r="AB29" s="24">
        <v>213</v>
      </c>
      <c r="AC29" s="24">
        <v>229</v>
      </c>
      <c r="AD29" s="21">
        <v>12164</v>
      </c>
      <c r="AE29" s="20">
        <v>5506</v>
      </c>
      <c r="AF29" s="20">
        <v>3230</v>
      </c>
      <c r="AG29" s="23">
        <v>2873</v>
      </c>
      <c r="AH29" s="19">
        <v>2655</v>
      </c>
    </row>
    <row r="30" spans="1:34" ht="15" thickBot="1" x14ac:dyDescent="0.35">
      <c r="A30" s="25" t="s">
        <v>6</v>
      </c>
      <c r="B30" s="59">
        <f>SUM(B27:B29)</f>
        <v>54043</v>
      </c>
      <c r="C30" s="59">
        <f t="shared" ref="C30" si="31">SUM(C27:C29)</f>
        <v>20298</v>
      </c>
      <c r="D30" s="59">
        <f t="shared" ref="D30" si="32">SUM(D27:D29)</f>
        <v>6243</v>
      </c>
      <c r="E30" s="59">
        <f t="shared" ref="E30" si="33">SUM(E27:E29)</f>
        <v>10223</v>
      </c>
      <c r="F30" s="59">
        <f t="shared" ref="F30" si="34">SUM(F27:F29)</f>
        <v>9762</v>
      </c>
      <c r="G30" s="64">
        <f t="shared" ref="G30" si="35">SUM(G27:G29)</f>
        <v>3814</v>
      </c>
      <c r="H30" s="59">
        <f t="shared" ref="H30" si="36">SUM(H27:H29)</f>
        <v>1890</v>
      </c>
      <c r="I30" s="59">
        <f t="shared" ref="I30" si="37">SUM(I27:I29)</f>
        <v>616</v>
      </c>
      <c r="J30" s="59">
        <f t="shared" ref="J30" si="38">SUM(J27:J29)</f>
        <v>1078</v>
      </c>
      <c r="K30" s="59">
        <f t="shared" ref="K30" si="39">SUM(K27:K29)</f>
        <v>1063</v>
      </c>
      <c r="L30" s="61">
        <f t="shared" ref="L30" si="40">SUM(L27:L29)</f>
        <v>57857</v>
      </c>
      <c r="M30" s="59">
        <f t="shared" ref="M30" si="41">SUM(M27:M29)</f>
        <v>22188</v>
      </c>
      <c r="N30" s="59">
        <f t="shared" ref="N30" si="42">SUM(N27:N29)</f>
        <v>6859</v>
      </c>
      <c r="O30" s="59">
        <f t="shared" ref="O30" si="43">SUM(O27:O29)</f>
        <v>11301</v>
      </c>
      <c r="P30" s="65">
        <f t="shared" ref="P30" si="44">SUM(P27:P29)</f>
        <v>10825</v>
      </c>
      <c r="S30" s="25" t="s">
        <v>6</v>
      </c>
      <c r="T30" s="26">
        <v>54043</v>
      </c>
      <c r="U30" s="26">
        <v>20298</v>
      </c>
      <c r="V30" s="27">
        <v>12023</v>
      </c>
      <c r="W30" s="27">
        <v>11279</v>
      </c>
      <c r="X30" s="27">
        <v>10223</v>
      </c>
      <c r="Y30" s="28">
        <v>3814</v>
      </c>
      <c r="Z30" s="27">
        <v>1890</v>
      </c>
      <c r="AA30" s="27">
        <v>1148</v>
      </c>
      <c r="AB30" s="27">
        <v>1210</v>
      </c>
      <c r="AC30" s="27">
        <v>1078</v>
      </c>
      <c r="AD30" s="28">
        <v>57857</v>
      </c>
      <c r="AE30" s="27">
        <v>22188</v>
      </c>
      <c r="AF30" s="27">
        <v>13171</v>
      </c>
      <c r="AG30" s="29">
        <v>12489</v>
      </c>
      <c r="AH30" s="25">
        <v>11301</v>
      </c>
    </row>
    <row r="31" spans="1:34" x14ac:dyDescent="0.3">
      <c r="A31" s="194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S31" s="194"/>
      <c r="T31" s="196"/>
      <c r="U31" s="196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94"/>
    </row>
    <row r="32" spans="1:34" ht="15" thickBot="1" x14ac:dyDescent="0.35">
      <c r="A32" s="30"/>
    </row>
    <row r="33" spans="1:34" ht="42.6" customHeight="1" thickBot="1" x14ac:dyDescent="0.35">
      <c r="A33" s="52" t="s">
        <v>10</v>
      </c>
      <c r="B33" s="206" t="s">
        <v>0</v>
      </c>
      <c r="C33" s="207"/>
      <c r="D33" s="207"/>
      <c r="E33" s="207"/>
      <c r="F33" s="208"/>
      <c r="G33" s="206" t="s">
        <v>1</v>
      </c>
      <c r="H33" s="207"/>
      <c r="I33" s="207"/>
      <c r="J33" s="207"/>
      <c r="K33" s="208"/>
      <c r="L33" s="206" t="s">
        <v>2</v>
      </c>
      <c r="M33" s="207"/>
      <c r="N33" s="207"/>
      <c r="O33" s="207"/>
      <c r="P33" s="208"/>
      <c r="S33" s="52" t="s">
        <v>10</v>
      </c>
      <c r="T33" s="210" t="s">
        <v>0</v>
      </c>
      <c r="U33" s="211"/>
      <c r="V33" s="211"/>
      <c r="W33" s="212"/>
      <c r="X33" s="55"/>
      <c r="Y33" s="210" t="s">
        <v>1</v>
      </c>
      <c r="Z33" s="211"/>
      <c r="AA33" s="211"/>
      <c r="AB33" s="212"/>
      <c r="AC33" s="55"/>
      <c r="AD33" s="210" t="s">
        <v>2</v>
      </c>
      <c r="AE33" s="211"/>
      <c r="AF33" s="211"/>
      <c r="AG33" s="213"/>
      <c r="AH33" s="52"/>
    </row>
    <row r="34" spans="1:34" ht="22.2" thickBot="1" x14ac:dyDescent="0.35">
      <c r="A34" s="53"/>
      <c r="B34" s="2" t="s">
        <v>13</v>
      </c>
      <c r="C34" s="2" t="s">
        <v>16</v>
      </c>
      <c r="D34" s="2" t="s">
        <v>26</v>
      </c>
      <c r="E34" s="2" t="s">
        <v>27</v>
      </c>
      <c r="F34" s="2" t="s">
        <v>51</v>
      </c>
      <c r="G34" s="3" t="s">
        <v>14</v>
      </c>
      <c r="H34" s="2" t="s">
        <v>19</v>
      </c>
      <c r="I34" s="2" t="s">
        <v>28</v>
      </c>
      <c r="J34" s="2" t="s">
        <v>29</v>
      </c>
      <c r="K34" s="2" t="s">
        <v>53</v>
      </c>
      <c r="L34" s="3" t="s">
        <v>15</v>
      </c>
      <c r="M34" s="2" t="s">
        <v>20</v>
      </c>
      <c r="N34" s="2" t="s">
        <v>30</v>
      </c>
      <c r="O34" s="2" t="s">
        <v>31</v>
      </c>
      <c r="P34" s="4" t="s">
        <v>52</v>
      </c>
      <c r="S34" s="53"/>
      <c r="T34" s="2">
        <v>2001</v>
      </c>
      <c r="U34" s="2">
        <v>2010</v>
      </c>
      <c r="V34" s="2">
        <v>2014</v>
      </c>
      <c r="W34" s="2">
        <v>2015</v>
      </c>
      <c r="X34" s="2">
        <v>2016</v>
      </c>
      <c r="Y34" s="2">
        <v>2001</v>
      </c>
      <c r="Z34" s="2">
        <v>2010</v>
      </c>
      <c r="AA34" s="2">
        <v>2014</v>
      </c>
      <c r="AB34" s="2">
        <v>2015</v>
      </c>
      <c r="AC34" s="2">
        <v>2016</v>
      </c>
      <c r="AD34" s="3">
        <v>2001</v>
      </c>
      <c r="AE34" s="2">
        <v>2010</v>
      </c>
      <c r="AF34" s="2">
        <v>2014</v>
      </c>
      <c r="AG34" s="4">
        <v>2015</v>
      </c>
      <c r="AH34" s="53">
        <v>2016</v>
      </c>
    </row>
    <row r="35" spans="1:34" x14ac:dyDescent="0.3">
      <c r="A35" s="31" t="s">
        <v>3</v>
      </c>
      <c r="B35" s="58">
        <f>'Base dati 2'!B34</f>
        <v>13618</v>
      </c>
      <c r="C35" s="58">
        <f>'Base dati 2'!C34</f>
        <v>18192</v>
      </c>
      <c r="D35" s="58">
        <f>'Base dati 2'!E34</f>
        <v>15864</v>
      </c>
      <c r="E35" s="58">
        <f>'Base dati 2'!F34</f>
        <v>15719</v>
      </c>
      <c r="F35" s="58">
        <f>'Base dati 2'!G34</f>
        <v>16071</v>
      </c>
      <c r="G35" s="62">
        <f>'Base dati 2'!H34</f>
        <v>1246</v>
      </c>
      <c r="H35" s="58">
        <f>'Base dati 2'!I34</f>
        <v>3115</v>
      </c>
      <c r="I35" s="58">
        <f>'Base dati 2'!K34</f>
        <v>3102</v>
      </c>
      <c r="J35" s="58">
        <f>'Base dati 2'!L34</f>
        <v>2961</v>
      </c>
      <c r="K35" s="58">
        <f>'Base dati 2'!M34</f>
        <v>3279</v>
      </c>
      <c r="L35" s="60">
        <f>'Base dati 2'!N34</f>
        <v>14864</v>
      </c>
      <c r="M35" s="58">
        <f>'Base dati 2'!O34</f>
        <v>21307</v>
      </c>
      <c r="N35" s="58">
        <f>'Base dati 2'!Q34</f>
        <v>18966</v>
      </c>
      <c r="O35" s="58">
        <f>'Base dati 2'!R34</f>
        <v>18680</v>
      </c>
      <c r="P35" s="63">
        <f>'Base dati 2'!S34</f>
        <v>19350</v>
      </c>
      <c r="S35" s="19" t="s">
        <v>3</v>
      </c>
      <c r="T35" s="20">
        <v>13618</v>
      </c>
      <c r="U35" s="20">
        <v>18192</v>
      </c>
      <c r="V35" s="20">
        <v>14836</v>
      </c>
      <c r="W35" s="20">
        <v>15864</v>
      </c>
      <c r="X35" s="20">
        <v>15719</v>
      </c>
      <c r="Y35" s="21">
        <v>1246</v>
      </c>
      <c r="Z35" s="20">
        <v>3115</v>
      </c>
      <c r="AA35" s="20">
        <v>2717</v>
      </c>
      <c r="AB35" s="20">
        <v>3102</v>
      </c>
      <c r="AC35" s="20">
        <v>2961</v>
      </c>
      <c r="AD35" s="22">
        <v>14864</v>
      </c>
      <c r="AE35" s="20">
        <v>21307</v>
      </c>
      <c r="AF35" s="20">
        <v>17553</v>
      </c>
      <c r="AG35" s="23">
        <v>18966</v>
      </c>
      <c r="AH35" s="19">
        <v>18680</v>
      </c>
    </row>
    <row r="36" spans="1:34" x14ac:dyDescent="0.3">
      <c r="A36" s="31" t="s">
        <v>4</v>
      </c>
      <c r="B36" s="58">
        <f>'Base dati 2'!B35</f>
        <v>8068</v>
      </c>
      <c r="C36" s="58">
        <f>'Base dati 2'!C35</f>
        <v>12780</v>
      </c>
      <c r="D36" s="58">
        <f>'Base dati 2'!E35</f>
        <v>9817</v>
      </c>
      <c r="E36" s="58">
        <f>'Base dati 2'!F35</f>
        <v>9957</v>
      </c>
      <c r="F36" s="58">
        <f>'Base dati 2'!G35</f>
        <v>10292</v>
      </c>
      <c r="G36" s="62">
        <f>'Base dati 2'!H35</f>
        <v>556</v>
      </c>
      <c r="H36" s="58">
        <f>'Base dati 2'!I35</f>
        <v>1699</v>
      </c>
      <c r="I36" s="58">
        <f>'Base dati 2'!K35</f>
        <v>1446</v>
      </c>
      <c r="J36" s="58">
        <f>'Base dati 2'!L35</f>
        <v>1404</v>
      </c>
      <c r="K36" s="58">
        <f>'Base dati 2'!M35</f>
        <v>1498</v>
      </c>
      <c r="L36" s="60">
        <f>'Base dati 2'!N35</f>
        <v>8624</v>
      </c>
      <c r="M36" s="58">
        <f>'Base dati 2'!O35</f>
        <v>14479</v>
      </c>
      <c r="N36" s="58">
        <f>'Base dati 2'!Q35</f>
        <v>11263</v>
      </c>
      <c r="O36" s="58">
        <f>'Base dati 2'!R35</f>
        <v>11361</v>
      </c>
      <c r="P36" s="63">
        <f>'Base dati 2'!S35</f>
        <v>11790</v>
      </c>
      <c r="S36" s="19" t="s">
        <v>4</v>
      </c>
      <c r="T36" s="20">
        <v>8068</v>
      </c>
      <c r="U36" s="20">
        <v>12780</v>
      </c>
      <c r="V36" s="20">
        <v>9604</v>
      </c>
      <c r="W36" s="20">
        <v>9817</v>
      </c>
      <c r="X36" s="20">
        <v>9957</v>
      </c>
      <c r="Y36" s="21">
        <v>556</v>
      </c>
      <c r="Z36" s="24">
        <v>1699</v>
      </c>
      <c r="AA36" s="24">
        <v>1397</v>
      </c>
      <c r="AB36" s="24">
        <v>1446</v>
      </c>
      <c r="AC36" s="24">
        <v>1404</v>
      </c>
      <c r="AD36" s="22">
        <v>8624</v>
      </c>
      <c r="AE36" s="20">
        <v>14479</v>
      </c>
      <c r="AF36" s="20">
        <v>11001</v>
      </c>
      <c r="AG36" s="23">
        <v>11263</v>
      </c>
      <c r="AH36" s="19">
        <v>11361</v>
      </c>
    </row>
    <row r="37" spans="1:34" x14ac:dyDescent="0.3">
      <c r="A37" s="31" t="s">
        <v>5</v>
      </c>
      <c r="B37" s="58">
        <f>'Base dati 2'!B36</f>
        <v>4633</v>
      </c>
      <c r="C37" s="58">
        <f>'Base dati 2'!C36</f>
        <v>8363</v>
      </c>
      <c r="D37" s="58">
        <f>'Base dati 2'!E36</f>
        <v>6557</v>
      </c>
      <c r="E37" s="58">
        <f>'Base dati 2'!F36</f>
        <v>6514</v>
      </c>
      <c r="F37" s="58">
        <f>'Base dati 2'!G36</f>
        <v>7217</v>
      </c>
      <c r="G37" s="62">
        <f>'Base dati 2'!H36</f>
        <v>319</v>
      </c>
      <c r="H37" s="58">
        <f>'Base dati 2'!I36</f>
        <v>1302</v>
      </c>
      <c r="I37" s="58">
        <f>'Base dati 2'!K36</f>
        <v>1061</v>
      </c>
      <c r="J37" s="58">
        <f>'Base dati 2'!L36</f>
        <v>1121</v>
      </c>
      <c r="K37" s="58">
        <f>'Base dati 2'!M36</f>
        <v>1164</v>
      </c>
      <c r="L37" s="60">
        <f>'Base dati 2'!N36</f>
        <v>4952</v>
      </c>
      <c r="M37" s="58">
        <f>'Base dati 2'!O36</f>
        <v>9665</v>
      </c>
      <c r="N37" s="58">
        <f>'Base dati 2'!Q36</f>
        <v>7618</v>
      </c>
      <c r="O37" s="58">
        <f>'Base dati 2'!R36</f>
        <v>7635</v>
      </c>
      <c r="P37" s="63">
        <f>'Base dati 2'!S36</f>
        <v>8381</v>
      </c>
      <c r="S37" s="19" t="s">
        <v>5</v>
      </c>
      <c r="T37" s="24">
        <v>4633</v>
      </c>
      <c r="U37" s="20">
        <v>8363</v>
      </c>
      <c r="V37" s="20">
        <v>6122</v>
      </c>
      <c r="W37" s="20">
        <v>6557</v>
      </c>
      <c r="X37" s="20">
        <v>6514</v>
      </c>
      <c r="Y37" s="21">
        <v>319</v>
      </c>
      <c r="Z37" s="24">
        <v>1302</v>
      </c>
      <c r="AA37" s="24">
        <v>914</v>
      </c>
      <c r="AB37" s="24">
        <v>1061</v>
      </c>
      <c r="AC37" s="24">
        <v>1121</v>
      </c>
      <c r="AD37" s="21">
        <v>4952</v>
      </c>
      <c r="AE37" s="20">
        <v>9665</v>
      </c>
      <c r="AF37" s="20">
        <v>7036</v>
      </c>
      <c r="AG37" s="23">
        <v>7618</v>
      </c>
      <c r="AH37" s="19">
        <v>7635</v>
      </c>
    </row>
    <row r="38" spans="1:34" ht="15" thickBot="1" x14ac:dyDescent="0.35">
      <c r="A38" s="32" t="s">
        <v>6</v>
      </c>
      <c r="B38" s="59">
        <f>SUM(B35:B37)</f>
        <v>26319</v>
      </c>
      <c r="C38" s="59">
        <f t="shared" ref="C38" si="45">SUM(C35:C37)</f>
        <v>39335</v>
      </c>
      <c r="D38" s="59">
        <f t="shared" ref="D38" si="46">SUM(D35:D37)</f>
        <v>32238</v>
      </c>
      <c r="E38" s="59">
        <f t="shared" ref="E38" si="47">SUM(E35:E37)</f>
        <v>32190</v>
      </c>
      <c r="F38" s="59">
        <f t="shared" ref="F38" si="48">SUM(F35:F37)</f>
        <v>33580</v>
      </c>
      <c r="G38" s="64">
        <f t="shared" ref="G38" si="49">SUM(G35:G37)</f>
        <v>2121</v>
      </c>
      <c r="H38" s="59">
        <f t="shared" ref="H38" si="50">SUM(H35:H37)</f>
        <v>6116</v>
      </c>
      <c r="I38" s="59">
        <f t="shared" ref="I38" si="51">SUM(I35:I37)</f>
        <v>5609</v>
      </c>
      <c r="J38" s="59">
        <f t="shared" ref="J38" si="52">SUM(J35:J37)</f>
        <v>5486</v>
      </c>
      <c r="K38" s="59">
        <f t="shared" ref="K38" si="53">SUM(K35:K37)</f>
        <v>5941</v>
      </c>
      <c r="L38" s="61">
        <f t="shared" ref="L38" si="54">SUM(L35:L37)</f>
        <v>28440</v>
      </c>
      <c r="M38" s="59">
        <f t="shared" ref="M38" si="55">SUM(M35:M37)</f>
        <v>45451</v>
      </c>
      <c r="N38" s="59">
        <f t="shared" ref="N38" si="56">SUM(N35:N37)</f>
        <v>37847</v>
      </c>
      <c r="O38" s="59">
        <f t="shared" ref="O38" si="57">SUM(O35:O37)</f>
        <v>37676</v>
      </c>
      <c r="P38" s="65">
        <f t="shared" ref="P38" si="58">SUM(P35:P37)</f>
        <v>39521</v>
      </c>
      <c r="S38" s="25" t="s">
        <v>6</v>
      </c>
      <c r="T38" s="26">
        <v>26319</v>
      </c>
      <c r="U38" s="26">
        <v>39335</v>
      </c>
      <c r="V38" s="27">
        <v>30562</v>
      </c>
      <c r="W38" s="27">
        <v>32238</v>
      </c>
      <c r="X38" s="27">
        <v>32190</v>
      </c>
      <c r="Y38" s="28">
        <v>2121</v>
      </c>
      <c r="Z38" s="27">
        <v>6116</v>
      </c>
      <c r="AA38" s="27">
        <v>5028</v>
      </c>
      <c r="AB38" s="27">
        <v>5609</v>
      </c>
      <c r="AC38" s="27">
        <v>5486</v>
      </c>
      <c r="AD38" s="28">
        <v>28440</v>
      </c>
      <c r="AE38" s="27">
        <v>45451</v>
      </c>
      <c r="AF38" s="27">
        <v>35590</v>
      </c>
      <c r="AG38" s="29">
        <v>37847</v>
      </c>
      <c r="AH38" s="25">
        <v>37676</v>
      </c>
    </row>
    <row r="39" spans="1:34" x14ac:dyDescent="0.3">
      <c r="A39" s="194"/>
      <c r="B39" s="196"/>
      <c r="C39" s="196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S39" s="194"/>
      <c r="T39" s="196"/>
      <c r="U39" s="196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94"/>
    </row>
    <row r="40" spans="1:34" ht="15" thickBot="1" x14ac:dyDescent="0.35">
      <c r="A40" s="30"/>
    </row>
    <row r="41" spans="1:34" ht="60.6" customHeight="1" thickBot="1" x14ac:dyDescent="0.35">
      <c r="A41" s="47" t="s">
        <v>11</v>
      </c>
      <c r="B41" s="206" t="s">
        <v>0</v>
      </c>
      <c r="C41" s="207"/>
      <c r="D41" s="207"/>
      <c r="E41" s="207"/>
      <c r="F41" s="208"/>
      <c r="G41" s="206" t="s">
        <v>1</v>
      </c>
      <c r="H41" s="207"/>
      <c r="I41" s="207"/>
      <c r="J41" s="207"/>
      <c r="K41" s="208"/>
      <c r="L41" s="206" t="s">
        <v>2</v>
      </c>
      <c r="M41" s="207"/>
      <c r="N41" s="207"/>
      <c r="O41" s="207"/>
      <c r="P41" s="208"/>
      <c r="S41" s="52" t="s">
        <v>11</v>
      </c>
      <c r="T41" s="210" t="s">
        <v>0</v>
      </c>
      <c r="U41" s="211"/>
      <c r="V41" s="211"/>
      <c r="W41" s="212"/>
      <c r="X41" s="55"/>
      <c r="Y41" s="210" t="s">
        <v>1</v>
      </c>
      <c r="Z41" s="211"/>
      <c r="AA41" s="211"/>
      <c r="AB41" s="212"/>
      <c r="AC41" s="55"/>
      <c r="AD41" s="210" t="s">
        <v>2</v>
      </c>
      <c r="AE41" s="211"/>
      <c r="AF41" s="211"/>
      <c r="AG41" s="213"/>
      <c r="AH41" s="52"/>
    </row>
    <row r="42" spans="1:34" ht="22.2" thickBot="1" x14ac:dyDescent="0.35">
      <c r="A42" s="48"/>
      <c r="B42" s="2" t="s">
        <v>13</v>
      </c>
      <c r="C42" s="2" t="s">
        <v>16</v>
      </c>
      <c r="D42" s="2" t="s">
        <v>26</v>
      </c>
      <c r="E42" s="2" t="s">
        <v>27</v>
      </c>
      <c r="F42" s="2" t="s">
        <v>51</v>
      </c>
      <c r="G42" s="3" t="s">
        <v>14</v>
      </c>
      <c r="H42" s="2" t="s">
        <v>19</v>
      </c>
      <c r="I42" s="2" t="s">
        <v>28</v>
      </c>
      <c r="J42" s="2" t="s">
        <v>29</v>
      </c>
      <c r="K42" s="2" t="s">
        <v>53</v>
      </c>
      <c r="L42" s="3" t="s">
        <v>15</v>
      </c>
      <c r="M42" s="2" t="s">
        <v>20</v>
      </c>
      <c r="N42" s="2" t="s">
        <v>30</v>
      </c>
      <c r="O42" s="2" t="s">
        <v>31</v>
      </c>
      <c r="P42" s="4" t="s">
        <v>52</v>
      </c>
      <c r="S42" s="53"/>
      <c r="T42" s="2">
        <v>2001</v>
      </c>
      <c r="U42" s="2">
        <v>2010</v>
      </c>
      <c r="V42" s="2">
        <v>2014</v>
      </c>
      <c r="W42" s="2">
        <v>2015</v>
      </c>
      <c r="X42" s="2">
        <v>2016</v>
      </c>
      <c r="Y42" s="2">
        <v>2001</v>
      </c>
      <c r="Z42" s="2">
        <v>2010</v>
      </c>
      <c r="AA42" s="2">
        <v>2014</v>
      </c>
      <c r="AB42" s="2">
        <v>2015</v>
      </c>
      <c r="AC42" s="2">
        <v>2016</v>
      </c>
      <c r="AD42" s="3">
        <v>2001</v>
      </c>
      <c r="AE42" s="2">
        <v>2010</v>
      </c>
      <c r="AF42" s="2">
        <v>2014</v>
      </c>
      <c r="AG42" s="4">
        <v>2015</v>
      </c>
      <c r="AH42" s="53">
        <v>2016</v>
      </c>
    </row>
    <row r="43" spans="1:34" x14ac:dyDescent="0.3">
      <c r="A43" s="5" t="s">
        <v>3</v>
      </c>
      <c r="B43" s="58">
        <f>'Base dati 2'!B42</f>
        <v>4109</v>
      </c>
      <c r="C43" s="58">
        <f>'Base dati 2'!C42</f>
        <v>1594</v>
      </c>
      <c r="D43" s="58">
        <f>'Base dati 2'!E42</f>
        <v>854</v>
      </c>
      <c r="E43" s="58">
        <f>'Base dati 2'!F42</f>
        <v>1610</v>
      </c>
      <c r="F43" s="58">
        <f>'Base dati 2'!G42</f>
        <v>1727</v>
      </c>
      <c r="G43" s="62">
        <f>'Base dati 2'!H42</f>
        <v>1675</v>
      </c>
      <c r="H43" s="58">
        <f>'Base dati 2'!I42</f>
        <v>473</v>
      </c>
      <c r="I43" s="58">
        <f>'Base dati 2'!K42</f>
        <v>211</v>
      </c>
      <c r="J43" s="58">
        <f>'Base dati 2'!L42</f>
        <v>463</v>
      </c>
      <c r="K43" s="58">
        <f>'Base dati 2'!M42</f>
        <v>480</v>
      </c>
      <c r="L43" s="60">
        <f>'Base dati 2'!N42</f>
        <v>5784</v>
      </c>
      <c r="M43" s="58">
        <f>'Base dati 2'!O42</f>
        <v>2067</v>
      </c>
      <c r="N43" s="58">
        <f>'Base dati 2'!Q42</f>
        <v>1065</v>
      </c>
      <c r="O43" s="58">
        <f>'Base dati 2'!R42</f>
        <v>2073</v>
      </c>
      <c r="P43" s="63">
        <f>'Base dati 2'!S42</f>
        <v>2207</v>
      </c>
      <c r="S43" s="19" t="s">
        <v>3</v>
      </c>
      <c r="T43" s="20">
        <v>4109</v>
      </c>
      <c r="U43" s="20">
        <v>1594</v>
      </c>
      <c r="V43" s="20">
        <v>1553</v>
      </c>
      <c r="W43" s="20">
        <v>1666</v>
      </c>
      <c r="X43" s="20">
        <v>1610</v>
      </c>
      <c r="Y43" s="21">
        <v>1675</v>
      </c>
      <c r="Z43" s="20">
        <v>473</v>
      </c>
      <c r="AA43" s="20">
        <v>458</v>
      </c>
      <c r="AB43" s="20">
        <v>459</v>
      </c>
      <c r="AC43" s="20">
        <v>463</v>
      </c>
      <c r="AD43" s="22">
        <v>5784</v>
      </c>
      <c r="AE43" s="20">
        <v>2067</v>
      </c>
      <c r="AF43" s="20">
        <v>2011</v>
      </c>
      <c r="AG43" s="23">
        <v>2125</v>
      </c>
      <c r="AH43" s="19">
        <v>2073</v>
      </c>
    </row>
    <row r="44" spans="1:34" x14ac:dyDescent="0.3">
      <c r="A44" s="5" t="s">
        <v>4</v>
      </c>
      <c r="B44" s="58">
        <f>'Base dati 2'!B43</f>
        <v>1814</v>
      </c>
      <c r="C44" s="58">
        <f>'Base dati 2'!C43</f>
        <v>1295</v>
      </c>
      <c r="D44" s="58">
        <f>'Base dati 2'!E43</f>
        <v>608</v>
      </c>
      <c r="E44" s="58">
        <f>'Base dati 2'!F43</f>
        <v>1077</v>
      </c>
      <c r="F44" s="58">
        <f>'Base dati 2'!G43</f>
        <v>1138</v>
      </c>
      <c r="G44" s="62">
        <f>'Base dati 2'!H43</f>
        <v>837</v>
      </c>
      <c r="H44" s="58">
        <f>'Base dati 2'!I43</f>
        <v>247</v>
      </c>
      <c r="I44" s="58">
        <f>'Base dati 2'!K43</f>
        <v>103</v>
      </c>
      <c r="J44" s="58">
        <f>'Base dati 2'!L43</f>
        <v>184</v>
      </c>
      <c r="K44" s="58">
        <f>'Base dati 2'!M43</f>
        <v>215</v>
      </c>
      <c r="L44" s="60">
        <f>'Base dati 2'!N43</f>
        <v>2651</v>
      </c>
      <c r="M44" s="58">
        <f>'Base dati 2'!O43</f>
        <v>1542</v>
      </c>
      <c r="N44" s="58">
        <f>'Base dati 2'!Q43</f>
        <v>711</v>
      </c>
      <c r="O44" s="58">
        <f>'Base dati 2'!R43</f>
        <v>1261</v>
      </c>
      <c r="P44" s="63">
        <f>'Base dati 2'!S43</f>
        <v>1353</v>
      </c>
      <c r="S44" s="19" t="s">
        <v>4</v>
      </c>
      <c r="T44" s="20">
        <v>1814</v>
      </c>
      <c r="U44" s="20">
        <v>1295</v>
      </c>
      <c r="V44" s="20">
        <v>1053</v>
      </c>
      <c r="W44" s="20">
        <v>1047</v>
      </c>
      <c r="X44" s="20">
        <v>1077</v>
      </c>
      <c r="Y44" s="21">
        <v>837</v>
      </c>
      <c r="Z44" s="24">
        <v>247</v>
      </c>
      <c r="AA44" s="24">
        <v>189</v>
      </c>
      <c r="AB44" s="24">
        <v>196</v>
      </c>
      <c r="AC44" s="24">
        <v>184</v>
      </c>
      <c r="AD44" s="22">
        <v>2651</v>
      </c>
      <c r="AE44" s="20">
        <v>1542</v>
      </c>
      <c r="AF44" s="20">
        <v>1242</v>
      </c>
      <c r="AG44" s="23">
        <v>1243</v>
      </c>
      <c r="AH44" s="19">
        <v>1261</v>
      </c>
    </row>
    <row r="45" spans="1:34" x14ac:dyDescent="0.3">
      <c r="A45" s="5" t="s">
        <v>5</v>
      </c>
      <c r="B45" s="58">
        <f>'Base dati 2'!B44</f>
        <v>1800</v>
      </c>
      <c r="C45" s="58">
        <f>'Base dati 2'!C44</f>
        <v>1742</v>
      </c>
      <c r="D45" s="58">
        <f>'Base dati 2'!E44</f>
        <v>840</v>
      </c>
      <c r="E45" s="58">
        <f>'Base dati 2'!F44</f>
        <v>1499</v>
      </c>
      <c r="F45" s="58">
        <f>'Base dati 2'!G44</f>
        <v>1545</v>
      </c>
      <c r="G45" s="62">
        <f>'Base dati 2'!H44</f>
        <v>661</v>
      </c>
      <c r="H45" s="58">
        <f>'Base dati 2'!I44</f>
        <v>280</v>
      </c>
      <c r="I45" s="58">
        <f>'Base dati 2'!K44</f>
        <v>114</v>
      </c>
      <c r="J45" s="58">
        <f>'Base dati 2'!L44</f>
        <v>284</v>
      </c>
      <c r="K45" s="58">
        <f>'Base dati 2'!M44</f>
        <v>266</v>
      </c>
      <c r="L45" s="60">
        <f>'Base dati 2'!N44</f>
        <v>2461</v>
      </c>
      <c r="M45" s="58">
        <f>'Base dati 2'!O44</f>
        <v>2022</v>
      </c>
      <c r="N45" s="58">
        <f>'Base dati 2'!Q44</f>
        <v>954</v>
      </c>
      <c r="O45" s="58">
        <f>'Base dati 2'!R44</f>
        <v>1783</v>
      </c>
      <c r="P45" s="63">
        <f>'Base dati 2'!S44</f>
        <v>1811</v>
      </c>
      <c r="S45" s="19" t="s">
        <v>5</v>
      </c>
      <c r="T45" s="24">
        <v>1800</v>
      </c>
      <c r="U45" s="20">
        <v>1742</v>
      </c>
      <c r="V45" s="20">
        <v>1429</v>
      </c>
      <c r="W45" s="20">
        <v>1426</v>
      </c>
      <c r="X45" s="20">
        <v>1499</v>
      </c>
      <c r="Y45" s="21">
        <v>661</v>
      </c>
      <c r="Z45" s="24">
        <v>280</v>
      </c>
      <c r="AA45" s="24">
        <v>261</v>
      </c>
      <c r="AB45" s="24">
        <v>240</v>
      </c>
      <c r="AC45" s="24">
        <v>284</v>
      </c>
      <c r="AD45" s="21">
        <v>2461</v>
      </c>
      <c r="AE45" s="20">
        <v>2022</v>
      </c>
      <c r="AF45" s="20">
        <v>1690</v>
      </c>
      <c r="AG45" s="23">
        <v>1666</v>
      </c>
      <c r="AH45" s="19">
        <v>1783</v>
      </c>
    </row>
    <row r="46" spans="1:34" ht="15" thickBot="1" x14ac:dyDescent="0.35">
      <c r="A46" s="9" t="s">
        <v>6</v>
      </c>
      <c r="B46" s="59">
        <f>SUM(B43:B45)</f>
        <v>7723</v>
      </c>
      <c r="C46" s="59">
        <f t="shared" ref="C46" si="59">SUM(C43:C45)</f>
        <v>4631</v>
      </c>
      <c r="D46" s="59">
        <f t="shared" ref="D46" si="60">SUM(D43:D45)</f>
        <v>2302</v>
      </c>
      <c r="E46" s="59">
        <f t="shared" ref="E46" si="61">SUM(E43:E45)</f>
        <v>4186</v>
      </c>
      <c r="F46" s="59">
        <f t="shared" ref="F46" si="62">SUM(F43:F45)</f>
        <v>4410</v>
      </c>
      <c r="G46" s="64">
        <f t="shared" ref="G46" si="63">SUM(G43:G45)</f>
        <v>3173</v>
      </c>
      <c r="H46" s="59">
        <f t="shared" ref="H46" si="64">SUM(H43:H45)</f>
        <v>1000</v>
      </c>
      <c r="I46" s="59">
        <f t="shared" ref="I46" si="65">SUM(I43:I45)</f>
        <v>428</v>
      </c>
      <c r="J46" s="59">
        <f t="shared" ref="J46" si="66">SUM(J43:J45)</f>
        <v>931</v>
      </c>
      <c r="K46" s="59">
        <f t="shared" ref="K46" si="67">SUM(K43:K45)</f>
        <v>961</v>
      </c>
      <c r="L46" s="61">
        <f t="shared" ref="L46" si="68">SUM(L43:L45)</f>
        <v>10896</v>
      </c>
      <c r="M46" s="59">
        <f t="shared" ref="M46" si="69">SUM(M43:M45)</f>
        <v>5631</v>
      </c>
      <c r="N46" s="59">
        <f t="shared" ref="N46" si="70">SUM(N43:N45)</f>
        <v>2730</v>
      </c>
      <c r="O46" s="59">
        <f t="shared" ref="O46" si="71">SUM(O43:O45)</f>
        <v>5117</v>
      </c>
      <c r="P46" s="65">
        <f t="shared" ref="P46" si="72">SUM(P43:P45)</f>
        <v>5371</v>
      </c>
      <c r="S46" s="25" t="s">
        <v>6</v>
      </c>
      <c r="T46" s="26">
        <v>7723</v>
      </c>
      <c r="U46" s="26">
        <v>4631</v>
      </c>
      <c r="V46" s="27">
        <v>4035</v>
      </c>
      <c r="W46" s="27">
        <v>4139</v>
      </c>
      <c r="X46" s="27">
        <v>4186</v>
      </c>
      <c r="Y46" s="28">
        <v>3173</v>
      </c>
      <c r="Z46" s="27">
        <v>1000</v>
      </c>
      <c r="AA46" s="27">
        <v>908</v>
      </c>
      <c r="AB46" s="27">
        <v>895</v>
      </c>
      <c r="AC46" s="27">
        <v>931</v>
      </c>
      <c r="AD46" s="28">
        <v>10896</v>
      </c>
      <c r="AE46" s="27">
        <v>5631</v>
      </c>
      <c r="AF46" s="27">
        <v>4943</v>
      </c>
      <c r="AG46" s="29">
        <v>5034</v>
      </c>
      <c r="AH46" s="25">
        <v>5117</v>
      </c>
    </row>
    <row r="47" spans="1:34" x14ac:dyDescent="0.3">
      <c r="A47" s="192"/>
      <c r="B47" s="196"/>
      <c r="C47" s="138"/>
      <c r="D47" s="138"/>
      <c r="E47" s="138"/>
      <c r="F47" s="138"/>
      <c r="G47" s="196"/>
      <c r="H47" s="138"/>
      <c r="I47" s="197"/>
      <c r="J47" s="197"/>
      <c r="K47" s="197"/>
      <c r="L47" s="196"/>
      <c r="M47" s="138"/>
      <c r="N47" s="138"/>
      <c r="O47" s="138"/>
      <c r="P47" s="138"/>
      <c r="S47" s="194"/>
      <c r="T47" s="196"/>
      <c r="U47" s="196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94"/>
    </row>
    <row r="48" spans="1:34" ht="15" thickBot="1" x14ac:dyDescent="0.35">
      <c r="A48" s="30"/>
    </row>
    <row r="49" spans="1:34" ht="60.6" customHeight="1" thickBot="1" x14ac:dyDescent="0.35">
      <c r="A49" s="47" t="s">
        <v>12</v>
      </c>
      <c r="B49" s="206" t="s">
        <v>0</v>
      </c>
      <c r="C49" s="207"/>
      <c r="D49" s="207"/>
      <c r="E49" s="207"/>
      <c r="F49" s="208"/>
      <c r="G49" s="206" t="s">
        <v>1</v>
      </c>
      <c r="H49" s="207"/>
      <c r="I49" s="207"/>
      <c r="J49" s="207"/>
      <c r="K49" s="208"/>
      <c r="L49" s="206" t="s">
        <v>2</v>
      </c>
      <c r="M49" s="207"/>
      <c r="N49" s="207"/>
      <c r="O49" s="207"/>
      <c r="P49" s="208"/>
      <c r="S49" s="52" t="s">
        <v>12</v>
      </c>
      <c r="T49" s="210" t="s">
        <v>0</v>
      </c>
      <c r="U49" s="211"/>
      <c r="V49" s="211"/>
      <c r="W49" s="212"/>
      <c r="X49" s="55"/>
      <c r="Y49" s="210" t="s">
        <v>1</v>
      </c>
      <c r="Z49" s="211"/>
      <c r="AA49" s="211"/>
      <c r="AB49" s="212"/>
      <c r="AC49" s="55"/>
      <c r="AD49" s="210" t="s">
        <v>2</v>
      </c>
      <c r="AE49" s="211"/>
      <c r="AF49" s="211"/>
      <c r="AG49" s="213"/>
      <c r="AH49" s="52"/>
    </row>
    <row r="50" spans="1:34" ht="22.2" thickBot="1" x14ac:dyDescent="0.35">
      <c r="A50" s="48"/>
      <c r="B50" s="2" t="s">
        <v>13</v>
      </c>
      <c r="C50" s="2" t="s">
        <v>16</v>
      </c>
      <c r="D50" s="2" t="s">
        <v>26</v>
      </c>
      <c r="E50" s="2" t="s">
        <v>27</v>
      </c>
      <c r="F50" s="2" t="s">
        <v>51</v>
      </c>
      <c r="G50" s="3" t="s">
        <v>14</v>
      </c>
      <c r="H50" s="2" t="s">
        <v>19</v>
      </c>
      <c r="I50" s="2" t="s">
        <v>28</v>
      </c>
      <c r="J50" s="2" t="s">
        <v>29</v>
      </c>
      <c r="K50" s="2" t="s">
        <v>53</v>
      </c>
      <c r="L50" s="3" t="s">
        <v>15</v>
      </c>
      <c r="M50" s="2" t="s">
        <v>20</v>
      </c>
      <c r="N50" s="2" t="s">
        <v>30</v>
      </c>
      <c r="O50" s="2" t="s">
        <v>31</v>
      </c>
      <c r="P50" s="4" t="s">
        <v>52</v>
      </c>
      <c r="S50" s="53"/>
      <c r="T50" s="2">
        <v>2001</v>
      </c>
      <c r="U50" s="2">
        <v>2010</v>
      </c>
      <c r="V50" s="2">
        <v>2014</v>
      </c>
      <c r="W50" s="2">
        <v>2015</v>
      </c>
      <c r="X50" s="2"/>
      <c r="Y50" s="2">
        <v>2001</v>
      </c>
      <c r="Z50" s="2">
        <v>2010</v>
      </c>
      <c r="AA50" s="2">
        <v>2014</v>
      </c>
      <c r="AB50" s="2">
        <v>2015</v>
      </c>
      <c r="AC50" s="2"/>
      <c r="AD50" s="3">
        <v>2001</v>
      </c>
      <c r="AE50" s="2">
        <v>2010</v>
      </c>
      <c r="AF50" s="2">
        <v>2014</v>
      </c>
      <c r="AG50" s="4">
        <v>2015</v>
      </c>
      <c r="AH50" s="53">
        <v>2016</v>
      </c>
    </row>
    <row r="51" spans="1:34" x14ac:dyDescent="0.3">
      <c r="A51" s="5" t="s">
        <v>3</v>
      </c>
      <c r="B51" s="58">
        <f>'Base dati 2'!B50</f>
        <v>62494</v>
      </c>
      <c r="C51" s="58">
        <f>'Base dati 2'!C50</f>
        <v>49897</v>
      </c>
      <c r="D51" s="58">
        <f>'Base dati 2'!E50</f>
        <v>43691</v>
      </c>
      <c r="E51" s="58">
        <f>'Base dati 2'!F50</f>
        <v>43053</v>
      </c>
      <c r="F51" s="58">
        <f>'Base dati 2'!G50</f>
        <v>43006</v>
      </c>
      <c r="G51" s="62">
        <f>'Base dati 2'!H50</f>
        <v>6500</v>
      </c>
      <c r="H51" s="58">
        <f>'Base dati 2'!I50</f>
        <v>6015</v>
      </c>
      <c r="I51" s="58">
        <f>'Base dati 2'!K50</f>
        <v>6131</v>
      </c>
      <c r="J51" s="58">
        <f>'Base dati 2'!L50</f>
        <v>5785</v>
      </c>
      <c r="K51" s="58">
        <f>'Base dati 2'!M50</f>
        <v>6173</v>
      </c>
      <c r="L51" s="60">
        <f>'Base dati 2'!N50</f>
        <v>68994</v>
      </c>
      <c r="M51" s="58">
        <f>'Base dati 2'!O50</f>
        <v>55912</v>
      </c>
      <c r="N51" s="58">
        <f>'Base dati 2'!Q50</f>
        <v>49822</v>
      </c>
      <c r="O51" s="58">
        <f>'Base dati 2'!R50</f>
        <v>48838</v>
      </c>
      <c r="P51" s="63">
        <f>'Base dati 2'!S50</f>
        <v>49179</v>
      </c>
      <c r="S51" s="19" t="s">
        <v>3</v>
      </c>
      <c r="T51" s="20">
        <v>62494</v>
      </c>
      <c r="U51" s="20">
        <v>49897</v>
      </c>
      <c r="V51" s="20">
        <v>43916</v>
      </c>
      <c r="W51" s="20">
        <v>43691</v>
      </c>
      <c r="X51" s="20">
        <v>43053</v>
      </c>
      <c r="Y51" s="21">
        <v>6500</v>
      </c>
      <c r="Z51" s="20">
        <v>6015</v>
      </c>
      <c r="AA51" s="20">
        <v>5543</v>
      </c>
      <c r="AB51" s="20">
        <v>6131</v>
      </c>
      <c r="AC51" s="20">
        <v>5785</v>
      </c>
      <c r="AD51" s="22">
        <v>68994</v>
      </c>
      <c r="AE51" s="20">
        <v>55912</v>
      </c>
      <c r="AF51" s="20">
        <v>49459</v>
      </c>
      <c r="AG51" s="23">
        <v>49822</v>
      </c>
      <c r="AH51" s="19">
        <v>48838</v>
      </c>
    </row>
    <row r="52" spans="1:34" x14ac:dyDescent="0.3">
      <c r="A52" s="5" t="s">
        <v>4</v>
      </c>
      <c r="B52" s="58">
        <f>'Base dati 2'!B51</f>
        <v>33742</v>
      </c>
      <c r="C52" s="58">
        <f>'Base dati 2'!C51</f>
        <v>27504</v>
      </c>
      <c r="D52" s="58">
        <f>'Base dati 2'!E51</f>
        <v>21519</v>
      </c>
      <c r="E52" s="58">
        <f>'Base dati 2'!F51</f>
        <v>21630</v>
      </c>
      <c r="F52" s="58">
        <f>'Base dati 2'!G51</f>
        <v>21881</v>
      </c>
      <c r="G52" s="62">
        <f>'Base dati 2'!H51</f>
        <v>2762</v>
      </c>
      <c r="H52" s="58">
        <f>'Base dati 2'!I51</f>
        <v>2967</v>
      </c>
      <c r="I52" s="58">
        <f>'Base dati 2'!K51</f>
        <v>2569</v>
      </c>
      <c r="J52" s="58">
        <f>'Base dati 2'!L51</f>
        <v>2526</v>
      </c>
      <c r="K52" s="58">
        <f>'Base dati 2'!M51</f>
        <v>2651</v>
      </c>
      <c r="L52" s="60">
        <f>'Base dati 2'!N51</f>
        <v>36504</v>
      </c>
      <c r="M52" s="58">
        <f>'Base dati 2'!O51</f>
        <v>30471</v>
      </c>
      <c r="N52" s="58">
        <f>'Base dati 2'!Q51</f>
        <v>24088</v>
      </c>
      <c r="O52" s="58">
        <f>'Base dati 2'!R51</f>
        <v>24156</v>
      </c>
      <c r="P52" s="63">
        <f>'Base dati 2'!S51</f>
        <v>24532</v>
      </c>
      <c r="S52" s="19" t="s">
        <v>4</v>
      </c>
      <c r="T52" s="20">
        <v>33742</v>
      </c>
      <c r="U52" s="20">
        <v>27504</v>
      </c>
      <c r="V52" s="20">
        <v>21959</v>
      </c>
      <c r="W52" s="20">
        <v>21519</v>
      </c>
      <c r="X52" s="20">
        <v>21630</v>
      </c>
      <c r="Y52" s="21">
        <v>2762</v>
      </c>
      <c r="Z52" s="24">
        <v>2967</v>
      </c>
      <c r="AA52" s="24">
        <v>2564</v>
      </c>
      <c r="AB52" s="24">
        <v>2569</v>
      </c>
      <c r="AC52" s="24">
        <v>2526</v>
      </c>
      <c r="AD52" s="22">
        <v>36504</v>
      </c>
      <c r="AE52" s="20">
        <v>30471</v>
      </c>
      <c r="AF52" s="20">
        <v>24523</v>
      </c>
      <c r="AG52" s="23">
        <v>24088</v>
      </c>
      <c r="AH52" s="19">
        <v>24156</v>
      </c>
    </row>
    <row r="53" spans="1:34" x14ac:dyDescent="0.3">
      <c r="A53" s="5" t="s">
        <v>5</v>
      </c>
      <c r="B53" s="58">
        <f>'Base dati 2'!B52</f>
        <v>22313</v>
      </c>
      <c r="C53" s="58">
        <f>'Base dati 2'!C52</f>
        <v>20446</v>
      </c>
      <c r="D53" s="58">
        <f>'Base dati 2'!E52</f>
        <v>16079</v>
      </c>
      <c r="E53" s="58">
        <f>'Base dati 2'!F52</f>
        <v>15902</v>
      </c>
      <c r="F53" s="58">
        <f>'Base dati 2'!G52</f>
        <v>16913</v>
      </c>
      <c r="G53" s="62">
        <f>'Base dati 2'!H52</f>
        <v>2122</v>
      </c>
      <c r="H53" s="58">
        <f>'Base dati 2'!I52</f>
        <v>2422</v>
      </c>
      <c r="I53" s="58">
        <f>'Base dati 2'!K52</f>
        <v>1905</v>
      </c>
      <c r="J53" s="58">
        <f>'Base dati 2'!L52</f>
        <v>2032</v>
      </c>
      <c r="K53" s="58">
        <f>'Base dati 2'!M52</f>
        <v>2095</v>
      </c>
      <c r="L53" s="60">
        <f>'Base dati 2'!N52</f>
        <v>24435</v>
      </c>
      <c r="M53" s="58">
        <f>'Base dati 2'!O52</f>
        <v>22868</v>
      </c>
      <c r="N53" s="58">
        <f>'Base dati 2'!Q52</f>
        <v>17984</v>
      </c>
      <c r="O53" s="58">
        <f>'Base dati 2'!R52</f>
        <v>17934</v>
      </c>
      <c r="P53" s="63">
        <f>'Base dati 2'!S52</f>
        <v>19008</v>
      </c>
      <c r="S53" s="19" t="s">
        <v>5</v>
      </c>
      <c r="T53" s="24">
        <v>22313</v>
      </c>
      <c r="U53" s="20">
        <v>20446</v>
      </c>
      <c r="V53" s="20">
        <v>16126</v>
      </c>
      <c r="W53" s="20">
        <v>16079</v>
      </c>
      <c r="X53" s="20">
        <v>15902</v>
      </c>
      <c r="Y53" s="21">
        <v>2122</v>
      </c>
      <c r="Z53" s="24">
        <v>2422</v>
      </c>
      <c r="AA53" s="24">
        <v>1846</v>
      </c>
      <c r="AB53" s="24">
        <v>1905</v>
      </c>
      <c r="AC53" s="24">
        <v>2032</v>
      </c>
      <c r="AD53" s="21">
        <v>24435</v>
      </c>
      <c r="AE53" s="20">
        <v>22868</v>
      </c>
      <c r="AF53" s="20">
        <v>17972</v>
      </c>
      <c r="AG53" s="23">
        <v>17984</v>
      </c>
      <c r="AH53" s="19">
        <v>17934</v>
      </c>
    </row>
    <row r="54" spans="1:34" ht="15" thickBot="1" x14ac:dyDescent="0.35">
      <c r="A54" s="9" t="s">
        <v>6</v>
      </c>
      <c r="B54" s="59">
        <f>SUM(B51:B53)</f>
        <v>118549</v>
      </c>
      <c r="C54" s="59">
        <f t="shared" ref="C54" si="73">SUM(C51:C53)</f>
        <v>97847</v>
      </c>
      <c r="D54" s="59">
        <f t="shared" ref="D54" si="74">SUM(D51:D53)</f>
        <v>81289</v>
      </c>
      <c r="E54" s="59">
        <f t="shared" ref="E54" si="75">SUM(E51:E53)</f>
        <v>80585</v>
      </c>
      <c r="F54" s="59">
        <f t="shared" ref="F54" si="76">SUM(F51:F53)</f>
        <v>81800</v>
      </c>
      <c r="G54" s="64">
        <f t="shared" ref="G54" si="77">SUM(G51:G53)</f>
        <v>11384</v>
      </c>
      <c r="H54" s="59">
        <f t="shared" ref="H54" si="78">SUM(H51:H53)</f>
        <v>11404</v>
      </c>
      <c r="I54" s="59">
        <f t="shared" ref="I54" si="79">SUM(I51:I53)</f>
        <v>10605</v>
      </c>
      <c r="J54" s="59">
        <f t="shared" ref="J54" si="80">SUM(J51:J53)</f>
        <v>10343</v>
      </c>
      <c r="K54" s="59">
        <f t="shared" ref="K54" si="81">SUM(K51:K53)</f>
        <v>10919</v>
      </c>
      <c r="L54" s="61">
        <f t="shared" ref="L54" si="82">SUM(L51:L53)</f>
        <v>129933</v>
      </c>
      <c r="M54" s="59">
        <f t="shared" ref="M54" si="83">SUM(M51:M53)</f>
        <v>109251</v>
      </c>
      <c r="N54" s="59">
        <f t="shared" ref="N54" si="84">SUM(N51:N53)</f>
        <v>91894</v>
      </c>
      <c r="O54" s="59">
        <f t="shared" ref="O54" si="85">SUM(O51:O53)</f>
        <v>90928</v>
      </c>
      <c r="P54" s="65">
        <f t="shared" ref="P54" si="86">SUM(P51:P53)</f>
        <v>92719</v>
      </c>
      <c r="S54" s="25" t="s">
        <v>6</v>
      </c>
      <c r="T54" s="26">
        <v>118549</v>
      </c>
      <c r="U54" s="26">
        <v>97847</v>
      </c>
      <c r="V54" s="27">
        <v>82001</v>
      </c>
      <c r="W54" s="27">
        <v>81289</v>
      </c>
      <c r="X54" s="27">
        <v>80585</v>
      </c>
      <c r="Y54" s="28">
        <v>11384</v>
      </c>
      <c r="Z54" s="27">
        <v>11404</v>
      </c>
      <c r="AA54" s="27">
        <v>9953</v>
      </c>
      <c r="AB54" s="27">
        <v>10605</v>
      </c>
      <c r="AC54" s="27">
        <v>10343</v>
      </c>
      <c r="AD54" s="28">
        <v>129933</v>
      </c>
      <c r="AE54" s="27">
        <v>109251</v>
      </c>
      <c r="AF54" s="27">
        <v>91954</v>
      </c>
      <c r="AG54" s="29">
        <v>91894</v>
      </c>
      <c r="AH54" s="25">
        <v>90928</v>
      </c>
    </row>
    <row r="56" spans="1:34" ht="16.2" thickBot="1" x14ac:dyDescent="0.35">
      <c r="A56" s="54" t="s">
        <v>23</v>
      </c>
    </row>
    <row r="57" spans="1:34" ht="54.6" thickBot="1" x14ac:dyDescent="0.35">
      <c r="A57" s="47" t="s">
        <v>24</v>
      </c>
      <c r="B57" s="206" t="s">
        <v>0</v>
      </c>
      <c r="C57" s="207"/>
      <c r="D57" s="207"/>
      <c r="E57" s="207"/>
      <c r="F57" s="208"/>
      <c r="G57" s="206" t="s">
        <v>1</v>
      </c>
      <c r="H57" s="207"/>
      <c r="I57" s="207"/>
      <c r="J57" s="207"/>
      <c r="K57" s="208"/>
      <c r="L57" s="206" t="s">
        <v>2</v>
      </c>
      <c r="M57" s="207"/>
      <c r="N57" s="207"/>
      <c r="O57" s="207"/>
      <c r="P57" s="208"/>
      <c r="S57" s="52" t="s">
        <v>24</v>
      </c>
      <c r="T57" s="210" t="s">
        <v>0</v>
      </c>
      <c r="U57" s="211"/>
      <c r="V57" s="211"/>
      <c r="W57" s="212"/>
      <c r="X57" s="55"/>
      <c r="Y57" s="210" t="s">
        <v>1</v>
      </c>
      <c r="Z57" s="211"/>
      <c r="AA57" s="211"/>
      <c r="AB57" s="212"/>
      <c r="AC57" s="55"/>
      <c r="AD57" s="210" t="s">
        <v>2</v>
      </c>
      <c r="AE57" s="211"/>
      <c r="AF57" s="211"/>
      <c r="AG57" s="213"/>
      <c r="AH57" s="52"/>
    </row>
    <row r="58" spans="1:34" ht="22.2" thickBot="1" x14ac:dyDescent="0.35">
      <c r="A58" s="48"/>
      <c r="B58" s="2" t="s">
        <v>13</v>
      </c>
      <c r="C58" s="2" t="s">
        <v>16</v>
      </c>
      <c r="D58" s="2" t="s">
        <v>26</v>
      </c>
      <c r="E58" s="2" t="s">
        <v>27</v>
      </c>
      <c r="F58" s="2" t="s">
        <v>51</v>
      </c>
      <c r="G58" s="3" t="s">
        <v>14</v>
      </c>
      <c r="H58" s="2" t="s">
        <v>19</v>
      </c>
      <c r="I58" s="2" t="s">
        <v>28</v>
      </c>
      <c r="J58" s="2" t="s">
        <v>29</v>
      </c>
      <c r="K58" s="2" t="s">
        <v>53</v>
      </c>
      <c r="L58" s="3" t="s">
        <v>15</v>
      </c>
      <c r="M58" s="2" t="s">
        <v>20</v>
      </c>
      <c r="N58" s="2" t="s">
        <v>30</v>
      </c>
      <c r="O58" s="2" t="s">
        <v>31</v>
      </c>
      <c r="P58" s="4" t="s">
        <v>52</v>
      </c>
      <c r="S58" s="53"/>
      <c r="T58" s="2">
        <v>2001</v>
      </c>
      <c r="U58" s="2">
        <v>2010</v>
      </c>
      <c r="V58" s="2">
        <v>2014</v>
      </c>
      <c r="W58" s="2">
        <v>2015</v>
      </c>
      <c r="X58" s="2">
        <v>2016</v>
      </c>
      <c r="Y58" s="2">
        <v>2001</v>
      </c>
      <c r="Z58" s="2">
        <v>2010</v>
      </c>
      <c r="AA58" s="2">
        <v>2014</v>
      </c>
      <c r="AB58" s="2">
        <v>2015</v>
      </c>
      <c r="AC58" s="2">
        <v>2016</v>
      </c>
      <c r="AD58" s="3">
        <v>2001</v>
      </c>
      <c r="AE58" s="2">
        <v>2010</v>
      </c>
      <c r="AF58" s="2">
        <v>2014</v>
      </c>
      <c r="AG58" s="4">
        <v>2015</v>
      </c>
      <c r="AH58" s="53">
        <v>2016</v>
      </c>
    </row>
    <row r="59" spans="1:34" x14ac:dyDescent="0.3">
      <c r="A59" s="5" t="s">
        <v>3</v>
      </c>
      <c r="B59" s="198">
        <f>'Base dati 2'!B58</f>
        <v>54.122867461283207</v>
      </c>
      <c r="C59" s="198">
        <f>'Base dati 2'!C58</f>
        <v>49.97339372339372</v>
      </c>
      <c r="D59" s="198">
        <f>'Base dati 2'!E58</f>
        <v>51.940486137194632</v>
      </c>
      <c r="E59" s="198">
        <f>'Base dati 2'!F58</f>
        <v>51.714248667119222</v>
      </c>
      <c r="F59" s="198">
        <f>'Base dati 2'!G58</f>
        <v>51.378572906845719</v>
      </c>
      <c r="G59" s="199">
        <f>'Base dati 2'!H58</f>
        <v>52.246335915721787</v>
      </c>
      <c r="H59" s="198">
        <f>'Base dati 2'!I58</f>
        <v>47.811447811447813</v>
      </c>
      <c r="I59" s="198">
        <f>'Base dati 2'!K58</f>
        <v>51.467719250487733</v>
      </c>
      <c r="J59" s="198">
        <f>'Base dati 2'!L58</f>
        <v>50.255124876913435</v>
      </c>
      <c r="K59" s="198">
        <f>'Base dati 2'!M58</f>
        <v>51.64373088685015</v>
      </c>
      <c r="L59" s="199">
        <f>'Base dati 2'!N58</f>
        <v>53.70581527936146</v>
      </c>
      <c r="M59" s="198">
        <f>'Base dati 2'!O58</f>
        <v>49.451870214134466</v>
      </c>
      <c r="N59" s="198">
        <f>'Base dati 2'!Q58</f>
        <v>51.821082967130558</v>
      </c>
      <c r="O59" s="198">
        <f>'Base dati 2'!R58</f>
        <v>51.343356599598387</v>
      </c>
      <c r="P59" s="200">
        <f>'Base dati 2'!S58</f>
        <v>51.445982176033112</v>
      </c>
      <c r="S59" s="19" t="s">
        <v>3</v>
      </c>
      <c r="T59" s="66">
        <v>56.43</v>
      </c>
      <c r="U59" s="66">
        <v>61.78</v>
      </c>
      <c r="V59" s="66">
        <v>63.53</v>
      </c>
      <c r="W59" s="66">
        <v>64.47904368358914</v>
      </c>
      <c r="X59" s="66">
        <v>63.499063435642547</v>
      </c>
      <c r="Y59" s="67">
        <v>21.28</v>
      </c>
      <c r="Z59" s="66">
        <v>24.49</v>
      </c>
      <c r="AA59" s="66">
        <v>25.3</v>
      </c>
      <c r="AB59" s="66">
        <v>27.023095909732014</v>
      </c>
      <c r="AC59" s="66">
        <v>25.761489134307091</v>
      </c>
      <c r="AD59" s="67">
        <v>48.83</v>
      </c>
      <c r="AE59" s="66">
        <v>53.08</v>
      </c>
      <c r="AF59" s="66">
        <v>54.33</v>
      </c>
      <c r="AG59" s="68">
        <v>55.083583937732172</v>
      </c>
      <c r="AH59" s="73">
        <v>54.10993053170391</v>
      </c>
    </row>
    <row r="60" spans="1:34" x14ac:dyDescent="0.3">
      <c r="A60" s="5" t="s">
        <v>4</v>
      </c>
      <c r="B60" s="198">
        <f>'Base dati 2'!B59</f>
        <v>26.46473827989464</v>
      </c>
      <c r="C60" s="198">
        <f>'Base dati 2'!C59</f>
        <v>27.015270765270767</v>
      </c>
      <c r="D60" s="198">
        <f>'Base dati 2'!E59</f>
        <v>25.599239596188784</v>
      </c>
      <c r="E60" s="198">
        <f>'Base dati 2'!F59</f>
        <v>25.593599121328381</v>
      </c>
      <c r="F60" s="198">
        <f>'Base dati 2'!G59</f>
        <v>25.691969247514585</v>
      </c>
      <c r="G60" s="199">
        <f>'Base dati 2'!H59</f>
        <v>23.621158483402596</v>
      </c>
      <c r="H60" s="198">
        <f>'Base dati 2'!I59</f>
        <v>24.62972694186567</v>
      </c>
      <c r="I60" s="198">
        <f>'Base dati 2'!K59</f>
        <v>23.392768023229436</v>
      </c>
      <c r="J60" s="198">
        <f>'Base dati 2'!L59</f>
        <v>23.40435055053263</v>
      </c>
      <c r="K60" s="198">
        <f>'Base dati 2'!M59</f>
        <v>22.522036337470769</v>
      </c>
      <c r="L60" s="199">
        <f>'Base dati 2'!N59</f>
        <v>25.832763207905739</v>
      </c>
      <c r="M60" s="198">
        <f>'Base dati 2'!O59</f>
        <v>26.439809011394527</v>
      </c>
      <c r="N60" s="198">
        <f>'Base dati 2'!Q59</f>
        <v>25.041967697763823</v>
      </c>
      <c r="O60" s="198">
        <f>'Base dati 2'!R59</f>
        <v>25.037117941191529</v>
      </c>
      <c r="P60" s="200">
        <f>'Base dati 2'!S59</f>
        <v>24.886099249426923</v>
      </c>
      <c r="S60" s="19" t="s">
        <v>4</v>
      </c>
      <c r="T60" s="66">
        <v>62.31</v>
      </c>
      <c r="U60" s="66">
        <v>62.99</v>
      </c>
      <c r="V60" s="66">
        <v>63.75</v>
      </c>
      <c r="W60" s="66">
        <v>64.435860582105647</v>
      </c>
      <c r="X60" s="66">
        <v>64.461332141260613</v>
      </c>
      <c r="Y60" s="67">
        <v>20</v>
      </c>
      <c r="Z60" s="66">
        <v>23.45</v>
      </c>
      <c r="AA60" s="66">
        <v>24.47</v>
      </c>
      <c r="AB60" s="66">
        <v>24.912723041117147</v>
      </c>
      <c r="AC60" s="66">
        <v>24.153757888697648</v>
      </c>
      <c r="AD60" s="67">
        <v>53.71</v>
      </c>
      <c r="AE60" s="66">
        <v>54.11</v>
      </c>
      <c r="AF60" s="66">
        <v>54.59</v>
      </c>
      <c r="AG60" s="68">
        <v>55.1111924590464</v>
      </c>
      <c r="AH60" s="73">
        <v>54.883784336446048</v>
      </c>
    </row>
    <row r="61" spans="1:34" x14ac:dyDescent="0.3">
      <c r="A61" s="5" t="s">
        <v>5</v>
      </c>
      <c r="B61" s="198">
        <f>'Base dati 2'!B60</f>
        <v>19.41239425882215</v>
      </c>
      <c r="C61" s="198">
        <f>'Base dati 2'!C60</f>
        <v>23.011335511335513</v>
      </c>
      <c r="D61" s="198">
        <f>'Base dati 2'!E60</f>
        <v>22.460274266616587</v>
      </c>
      <c r="E61" s="198">
        <f>'Base dati 2'!F60</f>
        <v>22.692152211552397</v>
      </c>
      <c r="F61" s="198">
        <f>'Base dati 2'!G60</f>
        <v>22.929457845639693</v>
      </c>
      <c r="G61" s="199">
        <f>'Base dati 2'!H60</f>
        <v>24.132505600875618</v>
      </c>
      <c r="H61" s="198">
        <f>'Base dati 2'!I60</f>
        <v>27.558825246686521</v>
      </c>
      <c r="I61" s="198">
        <f>'Base dati 2'!K60</f>
        <v>25.139512726282838</v>
      </c>
      <c r="J61" s="198">
        <f>'Base dati 2'!L60</f>
        <v>26.340524572553935</v>
      </c>
      <c r="K61" s="198">
        <f>'Base dati 2'!M60</f>
        <v>25.834232775679077</v>
      </c>
      <c r="L61" s="199">
        <f>'Base dati 2'!N60</f>
        <v>20.461421512732802</v>
      </c>
      <c r="M61" s="198">
        <f>'Base dati 2'!O60</f>
        <v>24.108320774471</v>
      </c>
      <c r="N61" s="198">
        <f>'Base dati 2'!Q60</f>
        <v>23.136949335105623</v>
      </c>
      <c r="O61" s="198">
        <f>'Base dati 2'!R60</f>
        <v>23.619525459210085</v>
      </c>
      <c r="P61" s="200">
        <f>'Base dati 2'!S60</f>
        <v>23.667918574539968</v>
      </c>
      <c r="S61" s="19" t="s">
        <v>5</v>
      </c>
      <c r="T61" s="66">
        <v>56.17</v>
      </c>
      <c r="U61" s="66">
        <v>54.98</v>
      </c>
      <c r="V61" s="66">
        <v>53.7</v>
      </c>
      <c r="W61" s="66">
        <v>54.875260230026278</v>
      </c>
      <c r="X61" s="66">
        <v>53.450304191455743</v>
      </c>
      <c r="Y61" s="67">
        <v>15.04</v>
      </c>
      <c r="Z61" s="66">
        <v>17.100000000000001</v>
      </c>
      <c r="AA61" s="66">
        <v>16.72</v>
      </c>
      <c r="AB61" s="66">
        <v>17.190037899296158</v>
      </c>
      <c r="AC61" s="66">
        <v>17.264231096006796</v>
      </c>
      <c r="AD61" s="67">
        <v>45.39</v>
      </c>
      <c r="AE61" s="66">
        <v>44.53</v>
      </c>
      <c r="AF61" s="66">
        <v>43.76</v>
      </c>
      <c r="AG61" s="68">
        <v>44.533590867444225</v>
      </c>
      <c r="AH61" s="73">
        <v>43.192601334264594</v>
      </c>
    </row>
    <row r="62" spans="1:34" ht="15" thickBot="1" x14ac:dyDescent="0.35">
      <c r="A62" s="9" t="s">
        <v>6</v>
      </c>
      <c r="B62" s="201">
        <f>SUM(B59:B61)</f>
        <v>99.999999999999986</v>
      </c>
      <c r="C62" s="201">
        <f t="shared" ref="C62" si="87">SUM(C59:C61)</f>
        <v>100</v>
      </c>
      <c r="D62" s="201">
        <f t="shared" ref="D62" si="88">SUM(D59:D61)</f>
        <v>100</v>
      </c>
      <c r="E62" s="201">
        <f t="shared" ref="E62" si="89">SUM(E59:E61)</f>
        <v>100</v>
      </c>
      <c r="F62" s="201">
        <f t="shared" ref="F62" si="90">SUM(F59:F61)</f>
        <v>100</v>
      </c>
      <c r="G62" s="202">
        <f t="shared" ref="G62" si="91">SUM(G59:G61)</f>
        <v>100</v>
      </c>
      <c r="H62" s="201">
        <f t="shared" ref="H62" si="92">SUM(H59:H61)</f>
        <v>100</v>
      </c>
      <c r="I62" s="201">
        <f t="shared" ref="I62" si="93">SUM(I59:I61)</f>
        <v>100</v>
      </c>
      <c r="J62" s="201">
        <f t="shared" ref="J62" si="94">SUM(J59:J61)</f>
        <v>100</v>
      </c>
      <c r="K62" s="201">
        <f t="shared" ref="K62" si="95">SUM(K59:K61)</f>
        <v>100</v>
      </c>
      <c r="L62" s="202">
        <f t="shared" ref="L62" si="96">SUM(L59:L61)</f>
        <v>100</v>
      </c>
      <c r="M62" s="201">
        <f t="shared" ref="M62" si="97">SUM(M59:M61)</f>
        <v>99.999999999999986</v>
      </c>
      <c r="N62" s="201">
        <f t="shared" ref="N62" si="98">SUM(N59:N61)</f>
        <v>100.00000000000001</v>
      </c>
      <c r="O62" s="201">
        <f t="shared" ref="O62" si="99">SUM(O59:O61)</f>
        <v>100</v>
      </c>
      <c r="P62" s="203">
        <f t="shared" ref="P62" si="100">SUM(P59:P61)</f>
        <v>100</v>
      </c>
      <c r="S62" s="25" t="s">
        <v>6</v>
      </c>
      <c r="T62" s="69">
        <v>57.93</v>
      </c>
      <c r="U62" s="69">
        <v>60.54</v>
      </c>
      <c r="V62" s="70">
        <v>61.38</v>
      </c>
      <c r="W62" s="70">
        <v>62.310953034333153</v>
      </c>
      <c r="X62" s="70">
        <v>61.465062887565111</v>
      </c>
      <c r="Y62" s="71">
        <v>19.47</v>
      </c>
      <c r="Z62" s="70">
        <v>22.19</v>
      </c>
      <c r="AA62" s="70">
        <v>22.92</v>
      </c>
      <c r="AB62" s="70">
        <v>24.05743841023547</v>
      </c>
      <c r="AC62" s="70">
        <v>23.14698773610241</v>
      </c>
      <c r="AD62" s="71">
        <v>49.39</v>
      </c>
      <c r="AE62" s="70">
        <v>51.29</v>
      </c>
      <c r="AF62" s="70">
        <v>51.94</v>
      </c>
      <c r="AG62" s="72">
        <v>52.64955110319184</v>
      </c>
      <c r="AH62" s="74">
        <v>51.725059872234645</v>
      </c>
    </row>
  </sheetData>
  <mergeCells count="42">
    <mergeCell ref="B25:F25"/>
    <mergeCell ref="G25:K25"/>
    <mergeCell ref="L25:P25"/>
    <mergeCell ref="B49:F49"/>
    <mergeCell ref="G49:K49"/>
    <mergeCell ref="L49:P49"/>
    <mergeCell ref="B57:F57"/>
    <mergeCell ref="G57:K57"/>
    <mergeCell ref="L57:P57"/>
    <mergeCell ref="B33:F33"/>
    <mergeCell ref="G33:K33"/>
    <mergeCell ref="L33:P33"/>
    <mergeCell ref="B41:F41"/>
    <mergeCell ref="G41:K41"/>
    <mergeCell ref="L41:P41"/>
    <mergeCell ref="B17:F17"/>
    <mergeCell ref="G17:K17"/>
    <mergeCell ref="L17:P17"/>
    <mergeCell ref="L1:P1"/>
    <mergeCell ref="B1:F1"/>
    <mergeCell ref="G1:K1"/>
    <mergeCell ref="B9:F9"/>
    <mergeCell ref="G9:K9"/>
    <mergeCell ref="L9:P9"/>
    <mergeCell ref="T17:W17"/>
    <mergeCell ref="Y17:AB17"/>
    <mergeCell ref="AD17:AG17"/>
    <mergeCell ref="T25:W25"/>
    <mergeCell ref="Y25:AB25"/>
    <mergeCell ref="AD25:AG25"/>
    <mergeCell ref="T33:W33"/>
    <mergeCell ref="Y33:AB33"/>
    <mergeCell ref="AD33:AG33"/>
    <mergeCell ref="T41:W41"/>
    <mergeCell ref="Y41:AB41"/>
    <mergeCell ref="AD41:AG41"/>
    <mergeCell ref="T49:W49"/>
    <mergeCell ref="Y49:AB49"/>
    <mergeCell ref="AD49:AG49"/>
    <mergeCell ref="T57:W57"/>
    <mergeCell ref="Y57:AB57"/>
    <mergeCell ref="AD57:AG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5"/>
  <sheetViews>
    <sheetView tabSelected="1" workbookViewId="0"/>
  </sheetViews>
  <sheetFormatPr defaultRowHeight="14.4" x14ac:dyDescent="0.3"/>
  <sheetData>
    <row r="3" spans="6:6" ht="15.6" x14ac:dyDescent="0.3">
      <c r="F3" s="51" t="s">
        <v>91</v>
      </c>
    </row>
    <row r="4" spans="6:6" x14ac:dyDescent="0.3">
      <c r="F4" s="49"/>
    </row>
    <row r="5" spans="6:6" ht="15.6" x14ac:dyDescent="0.3">
      <c r="F5" s="50" t="s">
        <v>22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5"/>
  <sheetViews>
    <sheetView workbookViewId="0"/>
  </sheetViews>
  <sheetFormatPr defaultRowHeight="14.4" x14ac:dyDescent="0.3"/>
  <sheetData>
    <row r="3" spans="6:6" ht="15.6" x14ac:dyDescent="0.3">
      <c r="F3" s="51" t="s">
        <v>92</v>
      </c>
    </row>
    <row r="4" spans="6:6" x14ac:dyDescent="0.3">
      <c r="F4" s="49"/>
    </row>
    <row r="5" spans="6:6" ht="15.6" x14ac:dyDescent="0.3">
      <c r="F5" s="50" t="s">
        <v>22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5"/>
  <sheetViews>
    <sheetView workbookViewId="0"/>
  </sheetViews>
  <sheetFormatPr defaultRowHeight="14.4" x14ac:dyDescent="0.3"/>
  <sheetData>
    <row r="3" spans="6:6" ht="15.6" x14ac:dyDescent="0.3">
      <c r="F3" s="51" t="s">
        <v>93</v>
      </c>
    </row>
    <row r="4" spans="6:6" x14ac:dyDescent="0.3">
      <c r="F4" s="49"/>
    </row>
    <row r="5" spans="6:6" ht="15.6" x14ac:dyDescent="0.3">
      <c r="F5" s="50" t="s">
        <v>22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5"/>
  <sheetViews>
    <sheetView workbookViewId="0"/>
  </sheetViews>
  <sheetFormatPr defaultRowHeight="14.4" x14ac:dyDescent="0.3"/>
  <sheetData>
    <row r="3" spans="6:6" ht="15.6" x14ac:dyDescent="0.3">
      <c r="F3" s="51" t="s">
        <v>94</v>
      </c>
    </row>
    <row r="4" spans="6:6" x14ac:dyDescent="0.3">
      <c r="F4" s="49"/>
    </row>
    <row r="5" spans="6:6" ht="15.6" x14ac:dyDescent="0.3">
      <c r="F5" s="50" t="s">
        <v>22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5"/>
  <sheetViews>
    <sheetView workbookViewId="0"/>
  </sheetViews>
  <sheetFormatPr defaultRowHeight="14.4" x14ac:dyDescent="0.3"/>
  <sheetData>
    <row r="3" spans="6:6" ht="15.6" x14ac:dyDescent="0.3">
      <c r="F3" s="51" t="s">
        <v>95</v>
      </c>
    </row>
    <row r="4" spans="6:6" x14ac:dyDescent="0.3">
      <c r="F4" s="49"/>
    </row>
    <row r="5" spans="6:6" ht="15.6" x14ac:dyDescent="0.3">
      <c r="F5" s="50" t="s">
        <v>22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5"/>
  <sheetViews>
    <sheetView workbookViewId="0"/>
  </sheetViews>
  <sheetFormatPr defaultRowHeight="14.4" x14ac:dyDescent="0.3"/>
  <sheetData>
    <row r="3" spans="6:6" ht="15.6" x14ac:dyDescent="0.3">
      <c r="F3" s="51" t="s">
        <v>96</v>
      </c>
    </row>
    <row r="4" spans="6:6" x14ac:dyDescent="0.3">
      <c r="F4" s="49"/>
    </row>
    <row r="5" spans="6:6" ht="15.6" x14ac:dyDescent="0.3">
      <c r="F5" s="50" t="s">
        <v>22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F5"/>
  <sheetViews>
    <sheetView workbookViewId="0"/>
  </sheetViews>
  <sheetFormatPr defaultRowHeight="14.4" x14ac:dyDescent="0.3"/>
  <sheetData>
    <row r="3" spans="6:6" ht="15.6" x14ac:dyDescent="0.3">
      <c r="F3" s="51" t="s">
        <v>97</v>
      </c>
    </row>
    <row r="4" spans="6:6" x14ac:dyDescent="0.3">
      <c r="F4" s="49"/>
    </row>
    <row r="5" spans="6:6" ht="15.6" x14ac:dyDescent="0.3">
      <c r="F5" s="50" t="s">
        <v>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Foglio1</vt:lpstr>
      <vt:lpstr>Base per figure</vt:lpstr>
      <vt:lpstr>Fig. IS.UV.2.1</vt:lpstr>
      <vt:lpstr>Fig. IS.UV.2.2</vt:lpstr>
      <vt:lpstr>Fig. IS.UV.2.3</vt:lpstr>
      <vt:lpstr>Fig. IS.UV.2.4</vt:lpstr>
      <vt:lpstr>Fig. IS.UV.2.5</vt:lpstr>
      <vt:lpstr>Fig. IS.UV.2.6</vt:lpstr>
      <vt:lpstr>Fig. IS.UV.2.7</vt:lpstr>
      <vt:lpstr>Fig. IS.UV.2.8</vt:lpstr>
      <vt:lpstr>Base dati</vt:lpstr>
      <vt:lpstr>Base dati 2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2015-12-04T08:58:51Z</dcterms:created>
  <dcterms:modified xsi:type="dcterms:W3CDTF">2018-12-04T12:53:12Z</dcterms:modified>
</cp:coreProperties>
</file>